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G:\Mano Diskas\Diskas_VVG_2025\Strategija_2023-2028\Kvietimai_2023-2029\15_skaitmeninimas_nuo_2026-08-28_2026-09-30\"/>
    </mc:Choice>
  </mc:AlternateContent>
  <xr:revisionPtr revIDLastSave="0" documentId="13_ncr:1_{7D907A11-CFDC-488A-8E99-C085F544C655}"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28680" yWindow="-120" windowWidth="29040" windowHeight="15720" firstSheet="1" activeTab="11"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definedNames>
    <definedName name="imone">#REF!</definedName>
    <definedName name="j" localSheetId="16">Sąrašai!#REF!</definedName>
    <definedName name="priemone">#REF!</definedName>
    <definedName name="_xlnm.Print_Area" localSheetId="10">'10l_ĮS'!$A$2:$C$31</definedName>
    <definedName name="_xlnm.Print_Area" localSheetId="11">'11l_PD'!$A$2:$C$27</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'8l_R'!$A$2:$G$25</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6" l="1"/>
  <c r="I4" i="5" l="1"/>
  <c r="C48" i="5"/>
  <c r="C47" i="5"/>
  <c r="B65" i="5" l="1"/>
  <c r="B66" i="5"/>
  <c r="D4" i="3" l="1"/>
  <c r="C37" i="21" l="1"/>
  <c r="J37" i="21" l="1"/>
  <c r="G37" i="21"/>
  <c r="E37" i="21"/>
  <c r="I37" i="21"/>
  <c r="K37" i="21" l="1"/>
  <c r="M37" i="21" s="1"/>
  <c r="N37" i="21" s="1"/>
  <c r="G8" i="6" l="1"/>
  <c r="G7" i="6" s="1"/>
  <c r="E4" i="18" l="1"/>
  <c r="H12" i="6" l="1"/>
  <c r="H8"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<sst xmlns="http://schemas.openxmlformats.org/spreadsheetml/2006/main" count="1180" uniqueCount="954">
  <si>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</si>
  <si>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</si>
  <si>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</si>
  <si>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</si>
  <si>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</si>
  <si>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</si>
  <si>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</si>
  <si>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</si>
  <si>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</si>
  <si>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</si>
  <si>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</si>
  <si>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</si>
  <si>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</si>
  <si>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</si>
  <si>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</si>
  <si>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</si>
  <si>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</si>
  <si>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</si>
  <si>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</si>
  <si>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</si>
  <si>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</si>
  <si>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</si>
  <si>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</si>
  <si>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</si>
  <si>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</si>
  <si>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</si>
  <si>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</si>
  <si>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</si>
  <si>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</si>
  <si>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</si>
  <si>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</si>
  <si>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</si>
  <si>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</si>
  <si>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</si>
  <si>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</si>
  <si>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</si>
  <si>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</si>
  <si>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</si>
  <si>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</si>
  <si>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</si>
  <si>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</si>
  <si>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</si>
  <si>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</si>
  <si>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</si>
  <si>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</si>
  <si>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</si>
  <si>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</si>
  <si>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</si>
  <si>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</si>
  <si>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</si>
  <si>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</si>
  <si>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</si>
  <si>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</si>
  <si>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</si>
  <si>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</si>
  <si>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</si>
  <si>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</si>
  <si>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</si>
  <si>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</si>
  <si>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</si>
  <si>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</si>
  <si>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</si>
  <si>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</si>
  <si>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</si>
  <si>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</si>
  <si>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</si>
  <si>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</si>
  <si>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</si>
  <si>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</si>
  <si>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</si>
  <si>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</si>
  <si>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</si>
  <si>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</si>
  <si>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</si>
  <si>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</si>
  <si>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</si>
  <si>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</si>
  <si>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</si>
  <si>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</si>
  <si>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</si>
  <si>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</si>
  <si>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</si>
  <si>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</si>
  <si>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</si>
  <si>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</si>
  <si>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</si>
  <si>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</si>
  <si>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</si>
  <si>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</si>
  <si>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</si>
  <si>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</si>
  <si>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</si>
  <si>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</si>
  <si>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</si>
  <si>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</si>
  <si>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</si>
  <si>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</si>
  <si>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</si>
  <si>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</si>
  <si>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</si>
  <si>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</si>
  <si>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</si>
  <si>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</si>
  <si>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</si>
  <si>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</si>
  <si>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</si>
  <si>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</si>
  <si>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</si>
  <si>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</si>
  <si>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</si>
  <si>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</si>
  <si>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</si>
  <si>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</si>
  <si>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</si>
  <si>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</si>
  <si>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</si>
  <si>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</si>
  <si>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Žemės ūkio sektoriaus skaitmeninimas. Ūkių, pagal BŽŪP gaunančių paramą skaitmeninėms ūkininkavimo technologijoms plėtoti, skaičius</t>
  </si>
  <si>
    <t xml:space="preserve">VIETOS PROJEKTO FINANSINIS PLANAS </t>
  </si>
  <si>
    <t xml:space="preserve">Sostinės </t>
  </si>
  <si>
    <t>Vidurio ir vakarų Lietuvos</t>
  </si>
  <si>
    <t>Ūkiai ir ūkininkai, gavę paramą skaitmeninėms technologijoms diegti.</t>
  </si>
  <si>
    <t>vnt.</t>
  </si>
  <si>
    <t>etatai</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</si>
  <si>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</si>
  <si>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</si>
  <si>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</si>
  <si>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</si>
  <si>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</si>
  <si>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</si>
  <si>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</si>
  <si>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</si>
  <si>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</si>
  <si>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</si>
  <si>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</si>
  <si>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</si>
  <si>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</si>
  <si>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</si>
  <si>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</si>
  <si>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</si>
  <si>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</si>
  <si>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</si>
  <si>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</si>
  <si>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</si>
  <si>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</si>
  <si>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</si>
  <si>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</si>
  <si>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</si>
  <si>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</si>
  <si>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</si>
  <si>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</si>
  <si>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</si>
  <si>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</si>
  <si>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</si>
  <si>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</si>
  <si>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</si>
  <si>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</si>
  <si>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</si>
  <si>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</si>
  <si>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</si>
  <si>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</si>
  <si>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</si>
  <si>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</si>
  <si>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</si>
  <si>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</si>
  <si>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</si>
  <si>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</si>
  <si>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</si>
  <si>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</si>
  <si>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</si>
  <si>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</si>
  <si>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</si>
  <si>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</si>
  <si>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</si>
  <si>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</si>
  <si>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</si>
  <si>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</si>
  <si>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</si>
  <si>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</si>
  <si>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</si>
  <si>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</si>
  <si>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</si>
  <si>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</si>
  <si>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</si>
  <si>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</si>
  <si>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</si>
  <si>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</si>
  <si>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</si>
  <si>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</si>
  <si>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</si>
  <si>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</si>
  <si>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</si>
  <si>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</si>
  <si>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</si>
  <si>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</si>
  <si>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</si>
  <si>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</si>
  <si>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</si>
  <si>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</si>
  <si>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</si>
  <si>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</si>
  <si>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</si>
  <si>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</si>
  <si>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</si>
  <si>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</si>
  <si>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</si>
  <si>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</si>
  <si>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</si>
  <si>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</si>
  <si>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</si>
  <si>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</si>
  <si>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</si>
  <si>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</si>
  <si>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</si>
  <si>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</si>
  <si>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</si>
  <si>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</si>
  <si>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</si>
  <si>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</si>
  <si>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</si>
  <si>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</si>
  <si>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</si>
  <si>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</si>
  <si>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</si>
  <si>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</si>
  <si>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</si>
  <si>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</si>
  <si>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</si>
  <si>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</si>
  <si>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</si>
  <si>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</si>
  <si>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</si>
  <si>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</si>
  <si>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</si>
  <si>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</si>
  <si>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</si>
  <si>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</si>
  <si>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</si>
  <si>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</si>
  <si>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</si>
  <si>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</si>
  <si>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</si>
  <si>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</si>
  <si>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</si>
  <si>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</si>
  <si>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</si>
  <si>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</si>
  <si>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</si>
  <si>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</si>
  <si>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</si>
  <si>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</si>
  <si>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</si>
  <si>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</si>
  <si>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</si>
  <si>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</si>
  <si>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</si>
  <si>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</si>
  <si>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</si>
  <si>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</si>
  <si>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</si>
  <si>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</si>
  <si>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</si>
  <si>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</si>
  <si>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</si>
  <si>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</si>
  <si>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</si>
  <si>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</si>
  <si>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</si>
  <si>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</si>
  <si>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</si>
  <si>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</si>
  <si>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</si>
  <si>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</si>
  <si>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</si>
  <si>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</si>
  <si>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</si>
  <si>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</si>
  <si>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</si>
  <si>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</si>
  <si>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</si>
  <si>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</si>
  <si>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</si>
  <si>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</si>
  <si>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</si>
  <si>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</si>
  <si>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</si>
  <si>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</si>
  <si>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</si>
  <si>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</si>
  <si>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</si>
  <si>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</si>
  <si>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</si>
  <si>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</si>
  <si>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</si>
  <si>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</si>
  <si>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</si>
  <si>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</si>
  <si>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</si>
  <si>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</si>
  <si>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</si>
  <si>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</si>
  <si>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</si>
  <si>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</si>
  <si>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</si>
  <si>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</si>
  <si>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</si>
  <si>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</si>
  <si>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</si>
  <si>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</si>
  <si>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</si>
  <si>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</si>
  <si>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</si>
  <si>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</si>
  <si>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</si>
  <si>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</si>
  <si>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</si>
  <si>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</si>
  <si>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</si>
  <si>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</si>
  <si>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</si>
  <si>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</si>
  <si>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</si>
  <si>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</si>
  <si>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</si>
  <si>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</si>
  <si>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</si>
  <si>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</si>
  <si>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</si>
  <si>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</si>
  <si>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</si>
  <si>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</si>
  <si>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</si>
  <si>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</si>
  <si>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</si>
  <si>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</si>
  <si>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</si>
  <si>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</si>
  <si>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</si>
  <si>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</si>
  <si>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</si>
  <si>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</si>
  <si>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</si>
  <si>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</si>
  <si>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</si>
  <si>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</si>
  <si>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</si>
  <si>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</si>
  <si>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</si>
  <si>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</si>
  <si>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</si>
  <si>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</si>
  <si>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</si>
  <si>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</si>
  <si>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</si>
  <si>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</si>
  <si>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</si>
  <si>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</si>
  <si>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</si>
  <si>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</si>
  <si>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</si>
  <si>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</si>
  <si>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</si>
  <si>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</si>
  <si>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</si>
  <si>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</si>
  <si>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</si>
  <si>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</si>
  <si>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</si>
  <si>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</si>
  <si>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</si>
  <si>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</si>
  <si>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</si>
  <si>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</si>
  <si>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</si>
  <si>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</si>
  <si>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</si>
  <si>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</si>
  <si>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</si>
  <si>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</si>
  <si>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</si>
  <si>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</si>
  <si>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</si>
  <si>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</si>
  <si>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</si>
  <si>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</si>
  <si>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</si>
  <si>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</si>
  <si>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</si>
  <si>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</si>
  <si>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</si>
  <si>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</si>
  <si>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</si>
  <si>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</si>
  <si>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</si>
  <si>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</si>
  <si>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</si>
  <si>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</si>
  <si>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</si>
  <si>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</si>
  <si>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</si>
  <si>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</si>
  <si>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</si>
  <si>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</si>
  <si>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</si>
  <si>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</si>
  <si>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</si>
  <si>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</si>
  <si>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</si>
  <si>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</si>
  <si>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</si>
  <si>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</si>
  <si>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</si>
  <si>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</si>
  <si>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</si>
  <si>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</si>
  <si>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</si>
  <si>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</si>
  <si>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</si>
  <si>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</si>
  <si>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</si>
  <si>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</si>
  <si>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</si>
  <si>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</si>
  <si>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</si>
  <si>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</si>
  <si>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</si>
  <si>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</si>
  <si>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</si>
  <si>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</si>
  <si>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</si>
  <si>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</si>
  <si>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</si>
  <si>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</si>
  <si>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</si>
  <si>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</si>
  <si>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</si>
  <si>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</si>
  <si>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</si>
  <si>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</si>
  <si>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</si>
  <si>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</si>
  <si>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</si>
  <si>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</si>
  <si>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</si>
  <si>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</si>
  <si>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</si>
  <si>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</si>
  <si>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</si>
  <si>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</si>
  <si>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</si>
  <si>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</si>
  <si>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</si>
  <si>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</si>
  <si>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</si>
  <si>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</si>
  <si>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</si>
  <si>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</si>
  <si>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</si>
  <si>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</si>
  <si>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</si>
  <si>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</si>
  <si>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</si>
  <si>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</si>
  <si>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</si>
  <si>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</si>
  <si>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</si>
  <si>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</si>
  <si>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</si>
  <si>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</si>
  <si>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</si>
  <si>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</si>
  <si>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</si>
  <si>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</si>
  <si>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</si>
  <si>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</si>
  <si>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</si>
  <si>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</si>
  <si>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</si>
  <si>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</si>
  <si>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</si>
  <si>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</si>
  <si>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</si>
  <si>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</si>
  <si>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</si>
  <si>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</si>
  <si>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</si>
  <si>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</si>
  <si>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</si>
  <si>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</si>
  <si>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</si>
  <si>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</si>
  <si>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</si>
  <si>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</si>
  <si>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</si>
  <si>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</si>
  <si>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</si>
  <si>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</si>
  <si>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</si>
  <si>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L805</t>
  </si>
  <si>
    <t>Projektas, kurie kuria darbo vietas (aktualu rodikliui L805)</t>
  </si>
  <si>
    <t>Projektas yra skirtas jaunimui</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</si>
  <si>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</si>
  <si>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</si>
  <si>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</si>
  <si>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</si>
  <si>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</si>
  <si>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</si>
  <si>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</si>
  <si>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</si>
  <si>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</si>
  <si>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</si>
  <si>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</si>
  <si>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</si>
  <si>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</si>
  <si>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</si>
  <si>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</si>
  <si>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</si>
  <si>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</si>
  <si>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</si>
  <si>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</si>
  <si>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</si>
  <si>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</si>
  <si>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</si>
  <si>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</si>
  <si>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</si>
  <si>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</si>
  <si>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</si>
  <si>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</si>
  <si>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</si>
  <si>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</si>
  <si>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</si>
  <si>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</si>
  <si>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</si>
  <si>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</si>
  <si>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</si>
  <si>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</si>
  <si>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</si>
  <si>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</si>
  <si>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</si>
  <si>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</si>
  <si>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</si>
  <si>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</si>
  <si>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</si>
  <si>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</si>
  <si>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</si>
  <si>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</si>
  <si>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</si>
  <si>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</si>
  <si>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</si>
  <si>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</si>
  <si>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</si>
  <si>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</si>
  <si>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</si>
  <si>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</si>
  <si>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</si>
  <si>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</si>
  <si>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</si>
  <si>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</si>
  <si>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</si>
  <si>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</si>
  <si>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</si>
  <si>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</si>
  <si>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</si>
  <si>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</si>
  <si>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</si>
  <si>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</si>
  <si>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</si>
  <si>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</si>
  <si>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</si>
  <si>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</si>
  <si>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</si>
  <si>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</si>
  <si>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</si>
  <si>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</si>
  <si>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</si>
  <si>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</si>
  <si>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</si>
  <si>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</si>
  <si>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</si>
  <si>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</si>
  <si>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</si>
  <si>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</si>
  <si>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</si>
  <si>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</si>
  <si>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</si>
  <si>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</si>
  <si>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</si>
  <si>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</si>
  <si>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</si>
  <si>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</si>
  <si>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</si>
  <si>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</si>
  <si>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</si>
  <si>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</si>
  <si>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</si>
  <si>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</si>
  <si>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</si>
  <si>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</si>
  <si>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</si>
  <si>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</si>
  <si>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</si>
  <si>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</si>
  <si>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</si>
  <si>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</si>
  <si>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</si>
  <si>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</si>
  <si>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</si>
  <si>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</si>
  <si>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</si>
  <si>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</si>
  <si>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</si>
  <si>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</si>
  <si>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</si>
  <si>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</si>
  <si>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</si>
  <si>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</si>
  <si>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</si>
  <si>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</si>
  <si>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</si>
  <si>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</si>
  <si>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</si>
  <si>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</si>
  <si>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</si>
  <si>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</si>
  <si>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</si>
  <si>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</si>
  <si>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</si>
  <si>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</si>
  <si>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</si>
  <si>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</si>
  <si>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</si>
  <si>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</si>
  <si>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</si>
  <si>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</si>
  <si>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</si>
  <si>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</si>
  <si>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</si>
  <si>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</si>
  <si>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</si>
  <si>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</si>
  <si>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</si>
  <si>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</si>
  <si>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</si>
  <si>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</si>
  <si>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</si>
  <si>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</si>
  <si>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</si>
  <si>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</si>
  <si>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</si>
  <si>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</si>
  <si>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</si>
  <si>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</si>
  <si>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</si>
  <si>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</si>
  <si>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</si>
  <si>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</si>
  <si>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</si>
  <si>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</si>
  <si>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</si>
  <si>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</si>
  <si>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</si>
  <si>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</si>
  <si>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</si>
  <si>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</si>
  <si>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</si>
  <si>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</si>
  <si>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</si>
  <si>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</si>
  <si>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</si>
  <si>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</si>
  <si>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</si>
  <si>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</si>
  <si>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</si>
  <si>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</si>
  <si>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</si>
  <si>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</si>
  <si>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</si>
  <si>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</si>
  <si>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</si>
  <si>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</si>
  <si>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</si>
  <si>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</si>
  <si>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</si>
  <si>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</si>
  <si>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</si>
  <si>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</si>
  <si>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</si>
  <si>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</si>
  <si>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</si>
  <si>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</si>
  <si>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</si>
  <si>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</si>
  <si>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</si>
  <si>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</si>
  <si>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</si>
  <si>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</si>
  <si>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</si>
  <si>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</si>
  <si>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</si>
  <si>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</si>
  <si>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</si>
  <si>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</si>
  <si>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</si>
  <si>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</si>
  <si>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</si>
  <si>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</si>
  <si>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</si>
  <si>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</si>
  <si>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</si>
  <si>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</si>
  <si>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</si>
  <si>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</si>
  <si>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</si>
  <si>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</si>
  <si>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</si>
  <si>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</si>
  <si>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</si>
  <si>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</si>
  <si>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</si>
  <si>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</si>
  <si>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</si>
  <si>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</si>
  <si>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</si>
  <si>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</si>
  <si>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</si>
  <si>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</si>
  <si>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</si>
  <si>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</si>
  <si>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</si>
  <si>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</si>
  <si>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</si>
  <si>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</si>
  <si>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</si>
  <si>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</si>
  <si>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</si>
  <si>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</si>
  <si>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</si>
  <si>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</si>
  <si>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</si>
  <si>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</si>
  <si>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</si>
  <si>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</si>
  <si>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</si>
  <si>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</si>
  <si>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</si>
  <si>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</si>
  <si>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</si>
  <si>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</si>
  <si>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</si>
  <si>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</si>
  <si>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</si>
  <si>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</si>
  <si>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</si>
  <si>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</si>
  <si>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</si>
  <si>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</si>
  <si>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</si>
  <si>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</si>
  <si>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</si>
  <si>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</si>
  <si>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</si>
  <si>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</si>
  <si>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</si>
  <si>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</si>
  <si>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</si>
  <si>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</si>
  <si>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</si>
  <si>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</si>
  <si>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</si>
  <si>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</si>
  <si>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</si>
  <si>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</si>
  <si>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</si>
  <si>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</si>
  <si>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</si>
  <si>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</si>
  <si>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</si>
  <si>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</si>
  <si>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</si>
  <si>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</si>
  <si>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</si>
  <si>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</si>
  <si>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</si>
  <si>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</si>
  <si>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</si>
  <si>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</si>
  <si>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</si>
  <si>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</si>
  <si>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</si>
  <si>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</si>
  <si>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</si>
  <si>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</si>
  <si>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</si>
  <si>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</si>
  <si>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</si>
  <si>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</si>
  <si>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</si>
  <si>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</si>
  <si>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</si>
  <si>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</si>
  <si>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</si>
  <si>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</si>
  <si>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</si>
  <si>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</si>
  <si>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</si>
  <si>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</si>
  <si>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</si>
  <si>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5.5.2.</t>
  </si>
  <si>
    <t>5.5.3.</t>
  </si>
  <si>
    <t>5.6.</t>
  </si>
  <si>
    <t>5.6.1.</t>
  </si>
  <si>
    <t>5.6.2.</t>
  </si>
  <si>
    <t>5.6.3.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</si>
  <si>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</si>
  <si>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</si>
  <si>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</si>
  <si>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</si>
  <si>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</si>
  <si>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</si>
  <si>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</si>
  <si>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</si>
  <si>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</si>
  <si>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</si>
  <si>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</si>
  <si>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</si>
  <si>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</si>
  <si>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</si>
  <si>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</si>
  <si>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</si>
  <si>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</si>
  <si>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</si>
  <si>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</si>
  <si>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</si>
  <si>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</si>
  <si>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</si>
  <si>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</si>
  <si>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</si>
  <si>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Pareiškėjo rašytinis nusišalinimas nuo vietos projekto atrankos, vietos projekto vertinimo ir tvirtinimo (kai paraišką teikia pvz.VVG  Valdybos narys)</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</si>
  <si>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</si>
  <si>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</si>
  <si>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</si>
  <si>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</si>
  <si>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</si>
  <si>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</si>
  <si>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</si>
  <si>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</si>
  <si>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</si>
  <si>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</si>
  <si>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</si>
  <si>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</si>
  <si>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</si>
  <si>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</si>
  <si>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</si>
  <si>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</si>
  <si>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</si>
  <si>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</si>
  <si>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</si>
  <si>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</si>
  <si>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</si>
  <si>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</si>
  <si>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</si>
  <si>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</si>
  <si>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</si>
  <si>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</si>
  <si>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</si>
  <si>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</si>
  <si>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</si>
  <si>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</si>
  <si>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</si>
  <si>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</si>
  <si>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</si>
  <si>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</si>
  <si>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</si>
  <si>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</si>
  <si>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</si>
  <si>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</si>
  <si>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</si>
  <si>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</si>
  <si>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</si>
  <si>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</si>
  <si>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</si>
  <si>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</si>
  <si>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</si>
  <si>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</si>
  <si>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</si>
  <si>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</si>
  <si>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</si>
  <si>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</si>
  <si>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</si>
  <si>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</si>
  <si>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</si>
  <si>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</si>
  <si>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</si>
  <si>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</si>
  <si>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</si>
  <si>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</si>
  <si>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</si>
  <si>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</si>
  <si>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</si>
  <si>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</si>
  <si>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</si>
  <si>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</si>
  <si>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</si>
  <si>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</si>
  <si>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</si>
  <si>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</si>
  <si>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</si>
  <si>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</si>
  <si>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</si>
  <si>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</si>
  <si>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</si>
  <si>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</si>
  <si>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</si>
  <si>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</si>
  <si>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</si>
  <si>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</si>
  <si>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</si>
  <si>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</si>
  <si>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</si>
  <si>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</si>
  <si>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</si>
  <si>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Raseinų rajono vietos veiklos grupė „Raseinių krašto bendrija“</t>
  </si>
  <si>
    <t>Paraiška teikiama kvietimui, kuriame tinkamais pareiškejais gali būti: Viešieji juridiniai asmenys; asociacijos; biudžetinės įstaigos</t>
  </si>
  <si>
    <t>Raseinių rajono</t>
  </si>
  <si>
    <t>Atitiktis atrankos kriterijui vietos projekto įgyvendinimo metu vertinama pagal vietos projekto įgyvendinimo ataskaitoje pateiktus duomenis ir/arba pridedamus dokumentus.</t>
  </si>
  <si>
    <t>Skaitmeninimo skatinimas žemės ūkio sektoriuje</t>
  </si>
  <si>
    <t>RASE-LEADER-20VVG-05-03</t>
  </si>
  <si>
    <t xml:space="preserve">1. Parama teikiama įvairių  žemės ūkio verslų kūrimui ir plėtrai, produktų gamybai, apdorojimui, perdirbimui, jų pardavimui, taip pat inovacijų diegimui ir ūkių skaitmeninimui.
2.Priemone siekiama pokyčio: skatinti ekonominę plėtrą, kuriant darbo vietas, plečiant paslaugų spektrą, diegiant inovacijas, skaitmeninimą – tenkinimo,  kadangi skatinant žemės ūkio sektoriaus pokyčius bus paskatinta ir rajono ekonominė plėtra, skaitmeninimas ir inovacijų diegimas, sukurtos naujos darbo vietos. Pokytį pagrindžiantis rodiklis: paskatintos teritorijos inovacijos ir plėtojamas ūkių skaitmenizavimas, 1 ūkis gavęs paramą rajone savo veikloje įdiegs skaitmenines technologijas </t>
  </si>
  <si>
    <t>Priemonės tikslas – skatinant inovacijų diegimą ir investicijas į skaitmenizavimą, žemės ūkio sektoriaus modernizavimas rajone. Priemonės įgyvendinimas skatins produkcijos iš vietos žaliavų gaminimą, ūkyje užaugintos produkcijos perdirbimą, inovacijų, skaitmeninimo, naujų technologijų, bei procesų diegimą, siekiant sukurti geresnės kokybės produktus. Ši priemonė siejasi su pagrindiniu BŽŪP tikslu XCO, kadangi bus diegiamos inovacijos ir skaitmeninimas.
Šia priemone siekiama prisidėti prie rajono ŽŪ sektoriaus skaitmeninimo (R3) ir ekonominio augimo, naujų darbo vietų kūrimo  (R.37)</t>
  </si>
  <si>
    <t>Diegiamos skaitmeninės technologijos (automotilizavimas, robotika, išmanieji jutikliai, ūkio valdymo sistemos) ir investicijos (-ų), skirtos (-ų) žemės ūkio skaitmenizavimui, tinkamų finansuoti išlaidų vertė ne mažesnė nei  visų vietos projekto tinkamų finansuoti išlaidų:</t>
  </si>
  <si>
    <t xml:space="preserve">skirta nuo 50 proc. paramos investicijų </t>
  </si>
  <si>
    <t xml:space="preserve">skirta nuo 30 iki 49,99 proc. paramos investicijų </t>
  </si>
  <si>
    <t xml:space="preserve">Vietos projekto paraiškoje turi būti aiškiai nurodyta, kokios skaitmeninės technologijos (automotilizavimas, robotika, išmanieji jutikliai, ūkio valdymo sistemos ir pan.) bus diegiamos ir kokią pamatuojamą naudą turės konkretus žemės ūkio verslas.  Vertinama, kad projektas atitinka šį atrankos kriterijų, kai investicijos (-ų), skirtos (-ų) žemės ūkio skaitmeninimui, tinkamų finansuoti išlaidų vertė sudaro ne mažiau nei  X proc. visų vietos projekto tinkamų finansuoti išlaidų. 
Investicijos, skirtos skaitmeninimui, turi atitikti Projektų inovatyvumo vertinimo metodikos  1 priedo 3 kriterijaus "Skaitmeninimas" požymius ir jų apibūdinimą, kai skaitmeninimas  atspindi, kiek įgyvendinant projektą diegiamomis skaitmeninėmis technologijomis būtų generuojami ir integruojami duomenys, kurių pagrindu galėtų būti priimami sprendimai.          </t>
  </si>
  <si>
    <t>Pareiškėjas - ūkininkas jaunesnis nei 40 metų:</t>
  </si>
  <si>
    <t>pareiškėjas - ūkininkas jaunesnis nei 40 metų</t>
  </si>
  <si>
    <t>Vertinama pagal gyventojų registro duomenis ir paraiškoje pateikiamą informaciją.</t>
  </si>
  <si>
    <t>Netaikoma.</t>
  </si>
  <si>
    <t>Investuojama į žemės ūkio produkcijos perdirbimą ir rinkodarą:</t>
  </si>
  <si>
    <t>Investuojama į žemės ūkio produkcijos perdirbimą ir rinkodarą</t>
  </si>
  <si>
    <t>Vietos projekto paraiškoje ir verslo plane turi būti aiškiai nurodyta, kokios investicijos į žemės ūkio produkcijos perdirbimą ir (arba) rinkodarą bus vykdomos, kokie technologiniai, gamybiniai ar realizavimo sprendimai bus diegiami bei kokią pamatuojamą naudą jie sukurs konkrečiam žemės ūkio verslui.</t>
  </si>
  <si>
    <t>Pareiškėjas registruotas Raseinių rajono VVG teritorijoje:</t>
  </si>
  <si>
    <t xml:space="preserve"> ilgiau kaip 3 metai</t>
  </si>
  <si>
    <t>ilgiau kaip 2 metai</t>
  </si>
  <si>
    <t>Vertinant  galutinę projekto ataskaitą ir metines ataskaitas, vertinama pagal gyventojų registro duomenis, tikrinant,  ar paramos gavėjas nepakeitė registracijos vietos.</t>
  </si>
  <si>
    <t>Didesnis naujų darbo vietų (etatų) skaičius:</t>
  </si>
  <si>
    <t> Sukuriama 2,1 ir daugiau darbo vietų (etatų)</t>
  </si>
  <si>
    <t>Sukurta nuo 1,6 iki 2 darbo vietų (etatų)</t>
  </si>
  <si>
    <t>Sukurta nuo 1,1 iki 1,5 darbo vietų (etatų)</t>
  </si>
  <si>
    <t>Paraiškos vertinimo metu tikrinama paraiškoje ir verslo plane pateikta informacija ir pareiškėjo įsipareigojimai.</t>
  </si>
  <si>
    <t>Vertinama pagal  įdarbinto (-ų) darbuotojo (-ų) faktą („Sodros“, darbo sutarčių duomenis).</t>
  </si>
  <si>
    <t>Paskatintos teritorijos inovacijos ir plėtojamas ūkių skaitmenizavimas, 1 ūkis gavęs paramą rajone savo veikloje įdiegs skaitmenines technologijas</t>
  </si>
  <si>
    <t xml:space="preserve">Pareiškėjo sprendimas dėl ilgalaikio turto vertės (nuo kokios sumos pareiškėjo apskaitoje apskaičiuojamas ilgalaikis turtas) </t>
  </si>
  <si>
    <t>Kiti papildomi dokumentai, kurie, pareiškėjo manymu, gali būti svarbūs vertinant vietos projektą.</t>
  </si>
  <si>
    <t>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</si>
</sst>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7"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name val="Arial"/>
      <family val="2"/>
    </font>
    <font>
      <sz val="12"/>
      <color theme="1"/>
      <name val="Times New Roman"/>
      <family val="1"/>
    </font>
    <font>
      <b/>
      <sz val="12"/>
      <color rgb="FF000000"/>
      <name val="Times New Roman"/>
      <family val="1"/>
    </font>
    <font>
      <sz val="12"/>
      <color rgb="FF000000"/>
      <name val="Times New Roman"/>
      <family val="1"/>
    </font>
    <font>
      <b/>
      <sz val="12"/>
      <color theme="1"/>
      <name val="Times New Roman"/>
      <family val="1"/>
    </font>
    <font>
      <sz val="12"/>
      <color rgb="FF000000"/>
      <name val="Times New Roman"/>
      <family val="1"/>
      <charset val="186"/>
    </font>
    <font>
      <b/>
      <sz val="12"/>
      <name val="Times New Roman"/>
      <family val="1"/>
    </font>
    <font>
      <sz val="11"/>
      <color rgb="FF000000"/>
      <name val="Arial"/>
      <family val="2"/>
    </font>
  </fonts>
  <fills count="2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
      <patternFill patternType="solid">
        <fgColor rgb="FFFBE4D5"/>
        <bgColor rgb="FFFBE4D5"/>
      </patternFill>
    </fill>
  </fills>
  <borders count="3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43" fontId="17" fillId="0" borderId="0" applyFont="0" applyFill="0" applyBorder="0" applyAlignment="0" applyProtection="0"/>
    <xf numFmtId="0" fontId="4" fillId="0" borderId="5"/>
    <xf numFmtId="0" fontId="44" fillId="0" borderId="0" applyNumberFormat="0" applyFill="0" applyBorder="0" applyAlignment="0" applyProtection="0"/>
    <xf numFmtId="9" fontId="51" fillId="0" borderId="0" applyFont="0" applyFill="0" applyBorder="0" applyAlignment="0" applyProtection="0"/>
    <xf numFmtId="0" fontId="17" fillId="0" borderId="5"/>
    <xf numFmtId="43" fontId="17" fillId="0" borderId="5" applyFont="0" applyFill="0" applyBorder="0" applyAlignment="0" applyProtection="0"/>
    <xf numFmtId="0" fontId="3" fillId="0" borderId="5"/>
    <xf numFmtId="0" fontId="2" fillId="24" borderId="0" applyNumberFormat="0" applyBorder="0" applyAlignment="0" applyProtection="0"/>
    <xf numFmtId="0" fontId="2" fillId="25" borderId="0" applyNumberFormat="0" applyBorder="0" applyAlignment="0" applyProtection="0"/>
    <xf numFmtId="0" fontId="1" fillId="0" borderId="5"/>
  </cellStyleXfs>
  <cellXfs count="542">
    <xf numFmtId="0" fontId="0" fillId="0" borderId="0" xfId="0"/>
    <xf numFmtId="0" fontId="11" fillId="0" borderId="0" xfId="0" applyFont="1"/>
    <xf numFmtId="0" fontId="13" fillId="0" borderId="0" xfId="0" applyFont="1"/>
    <xf numFmtId="0" fontId="18" fillId="0" borderId="0" xfId="0" applyFont="1"/>
    <xf numFmtId="0" fontId="5" fillId="14" borderId="8" xfId="0" applyFont="1" applyFill="1" applyBorder="1" applyProtection="1">
      <protection locked="0"/>
    </xf>
    <xf numFmtId="0" fontId="5" fillId="0" borderId="0" xfId="0" applyFont="1"/>
    <xf numFmtId="0" fontId="5" fillId="6" borderId="8" xfId="0" applyFont="1" applyFill="1" applyBorder="1" applyAlignment="1" applyProtection="1">
      <alignment horizontal="center" vertical="center"/>
      <protection locked="0"/>
    </xf>
    <xf numFmtId="0" fontId="13" fillId="4" borderId="8" xfId="0" applyFont="1" applyFill="1" applyBorder="1" applyAlignment="1" applyProtection="1">
      <alignment wrapText="1"/>
      <protection locked="0"/>
    </xf>
    <xf numFmtId="0" fontId="31" fillId="13" borderId="8" xfId="0" applyFont="1" applyFill="1" applyBorder="1" applyAlignment="1" applyProtection="1">
      <alignment vertical="top"/>
      <protection locked="0"/>
    </xf>
    <xf numFmtId="2" fontId="31" fillId="4" borderId="8" xfId="0" applyNumberFormat="1" applyFont="1" applyFill="1" applyBorder="1" applyProtection="1">
      <protection locked="0"/>
    </xf>
    <xf numFmtId="2" fontId="35" fillId="16" borderId="8" xfId="1" applyNumberFormat="1" applyFont="1" applyFill="1" applyBorder="1" applyAlignment="1" applyProtection="1">
      <alignment vertical="center"/>
    </xf>
    <xf numFmtId="43" fontId="35" fillId="16" borderId="21" xfId="1" applyFont="1" applyFill="1" applyBorder="1" applyProtection="1"/>
    <xf numFmtId="43" fontId="35" fillId="16" borderId="21" xfId="1" applyFont="1" applyFill="1" applyBorder="1" applyAlignment="1" applyProtection="1">
      <alignment wrapText="1"/>
    </xf>
    <xf numFmtId="43" fontId="35" fillId="0" borderId="0" xfId="1" applyFont="1" applyProtection="1"/>
    <xf numFmtId="0" fontId="5" fillId="13" borderId="24" xfId="0" applyFont="1" applyFill="1" applyBorder="1" applyAlignment="1" applyProtection="1">
      <alignment vertical="center"/>
      <protection locked="0"/>
    </xf>
    <xf numFmtId="0" fontId="11" fillId="2" borderId="1" xfId="0" applyFont="1" applyFill="1" applyBorder="1"/>
    <xf numFmtId="0" fontId="11" fillId="11" borderId="1" xfId="0" applyFont="1" applyFill="1" applyBorder="1"/>
    <xf numFmtId="0" fontId="11" fillId="5" borderId="0" xfId="0" applyFont="1" applyFill="1"/>
    <xf numFmtId="0" fontId="14" fillId="5" borderId="0" xfId="0" applyFont="1" applyFill="1"/>
    <xf numFmtId="0" fontId="15" fillId="5" borderId="8" xfId="0" applyFont="1" applyFill="1" applyBorder="1" applyAlignment="1">
      <alignment horizontal="center" vertical="center"/>
    </xf>
    <xf numFmtId="0" fontId="11" fillId="12" borderId="8" xfId="0" applyFont="1" applyFill="1" applyBorder="1"/>
    <xf numFmtId="0" fontId="11" fillId="9" borderId="8" xfId="0" applyFont="1" applyFill="1" applyBorder="1"/>
    <xf numFmtId="0" fontId="11" fillId="5" borderId="5" xfId="0" applyFont="1" applyFill="1" applyBorder="1"/>
    <xf numFmtId="0" fontId="11" fillId="15" borderId="8" xfId="0" applyFont="1" applyFill="1" applyBorder="1"/>
    <xf numFmtId="0" fontId="11" fillId="13" borderId="8" xfId="0" applyFont="1" applyFill="1" applyBorder="1"/>
    <xf numFmtId="0" fontId="13" fillId="8" borderId="5" xfId="0" applyFont="1" applyFill="1" applyBorder="1" applyAlignment="1">
      <alignment horizontal="center" vertical="center"/>
    </xf>
    <xf numFmtId="0" fontId="5" fillId="2" borderId="5" xfId="0" applyFont="1" applyFill="1" applyBorder="1"/>
    <xf numFmtId="0" fontId="13" fillId="5" borderId="5" xfId="0" applyFont="1" applyFill="1" applyBorder="1" applyAlignment="1">
      <alignment vertical="center" wrapText="1"/>
    </xf>
    <xf numFmtId="0" fontId="13" fillId="5" borderId="0" xfId="0" applyFont="1" applyFill="1" applyAlignment="1">
      <alignment horizontal="center"/>
    </xf>
    <xf numFmtId="0" fontId="7" fillId="2" borderId="1" xfId="0" applyFont="1" applyFill="1" applyBorder="1"/>
    <xf numFmtId="0" fontId="5" fillId="2" borderId="1" xfId="0" applyFont="1" applyFill="1" applyBorder="1"/>
    <xf numFmtId="0" fontId="23" fillId="2" borderId="1" xfId="0" applyFont="1" applyFill="1" applyBorder="1" applyAlignment="1">
      <alignment wrapText="1"/>
    </xf>
    <xf numFmtId="0" fontId="13" fillId="5" borderId="0" xfId="0" applyFont="1" applyFill="1" applyAlignment="1">
      <alignment horizontal="center" vertical="center"/>
    </xf>
    <xf numFmtId="0" fontId="7" fillId="0" borderId="0" xfId="0" applyFont="1"/>
    <xf numFmtId="0" fontId="5" fillId="10" borderId="8" xfId="0" applyFont="1" applyFill="1" applyBorder="1" applyAlignment="1">
      <alignment vertical="center"/>
    </xf>
    <xf numFmtId="0" fontId="5" fillId="19" borderId="8" xfId="0" applyFont="1" applyFill="1" applyBorder="1" applyAlignment="1">
      <alignment vertical="center"/>
    </xf>
    <xf numFmtId="0" fontId="5" fillId="19" borderId="8" xfId="0" applyFont="1" applyFill="1" applyBorder="1" applyAlignment="1">
      <alignment horizontal="center" vertical="center" wrapText="1"/>
    </xf>
    <xf numFmtId="0" fontId="5" fillId="10" borderId="22" xfId="0" applyFont="1" applyFill="1" applyBorder="1" applyAlignment="1">
      <alignment vertical="center"/>
    </xf>
    <xf numFmtId="0" fontId="5" fillId="19" borderId="22" xfId="0" applyFont="1" applyFill="1" applyBorder="1" applyAlignment="1">
      <alignment horizontal="center" vertical="center" wrapText="1"/>
    </xf>
    <xf numFmtId="0" fontId="13" fillId="5" borderId="5" xfId="0" applyFont="1" applyFill="1" applyBorder="1" applyAlignment="1">
      <alignment horizontal="center" vertical="center"/>
    </xf>
    <xf numFmtId="0" fontId="7" fillId="0" borderId="5" xfId="0" applyFont="1" applyBorder="1"/>
    <xf numFmtId="0" fontId="5" fillId="5" borderId="5" xfId="0" applyFont="1" applyFill="1" applyBorder="1"/>
    <xf numFmtId="0" fontId="7" fillId="5" borderId="5" xfId="0" applyFont="1" applyFill="1" applyBorder="1"/>
    <xf numFmtId="0" fontId="8" fillId="0" borderId="0" xfId="0" applyFont="1"/>
    <xf numFmtId="0" fontId="30" fillId="0" borderId="0" xfId="0" applyFont="1"/>
    <xf numFmtId="0" fontId="31" fillId="0" borderId="0" xfId="0" applyFont="1"/>
    <xf numFmtId="0" fontId="31" fillId="0" borderId="0" xfId="0" applyFont="1" applyAlignment="1">
      <alignment horizontal="right"/>
    </xf>
    <xf numFmtId="0" fontId="31" fillId="0" borderId="0" xfId="0" applyFont="1" applyAlignment="1">
      <alignment wrapText="1"/>
    </xf>
    <xf numFmtId="0" fontId="32"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vertical="center" wrapText="1"/>
    </xf>
    <xf numFmtId="0" fontId="33" fillId="0" borderId="0" xfId="0" applyFont="1"/>
    <xf numFmtId="0" fontId="30" fillId="0" borderId="0" xfId="0" applyFont="1" applyAlignment="1">
      <alignment horizontal="right"/>
    </xf>
    <xf numFmtId="2" fontId="31" fillId="7" borderId="8" xfId="0" applyNumberFormat="1" applyFont="1" applyFill="1" applyBorder="1" applyAlignment="1">
      <alignment vertical="top" wrapText="1"/>
    </xf>
    <xf numFmtId="49" fontId="30" fillId="0" borderId="0" xfId="0" applyNumberFormat="1" applyFont="1"/>
    <xf numFmtId="49" fontId="31" fillId="0" borderId="0" xfId="0" applyNumberFormat="1" applyFont="1" applyAlignment="1">
      <alignment wrapText="1"/>
    </xf>
    <xf numFmtId="0" fontId="34" fillId="0" borderId="0" xfId="0" applyFont="1"/>
    <xf numFmtId="49" fontId="30"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1" fillId="10" borderId="8" xfId="0" applyFont="1" applyFill="1" applyBorder="1" applyAlignment="1">
      <alignment horizontal="center" vertical="center" wrapText="1"/>
    </xf>
    <xf numFmtId="0" fontId="35" fillId="0" borderId="0" xfId="0" applyFont="1"/>
    <xf numFmtId="0" fontId="30" fillId="16" borderId="5" xfId="0" applyFont="1" applyFill="1" applyBorder="1" applyAlignment="1">
      <alignment vertical="top" wrapText="1"/>
    </xf>
    <xf numFmtId="0" fontId="35" fillId="16" borderId="5" xfId="0" applyFont="1" applyFill="1" applyBorder="1" applyAlignment="1">
      <alignment wrapText="1"/>
    </xf>
    <xf numFmtId="0" fontId="38" fillId="0" borderId="0" xfId="0" applyFont="1" applyAlignment="1">
      <alignment horizontal="left"/>
    </xf>
    <xf numFmtId="49" fontId="31" fillId="0" borderId="0" xfId="0" applyNumberFormat="1" applyFont="1"/>
    <xf numFmtId="0" fontId="13" fillId="5" borderId="0" xfId="0" applyFont="1" applyFill="1"/>
    <xf numFmtId="0" fontId="18" fillId="5" borderId="0" xfId="0" applyFont="1" applyFill="1"/>
    <xf numFmtId="0" fontId="13" fillId="0" borderId="5" xfId="0" applyFont="1" applyBorder="1"/>
    <xf numFmtId="2" fontId="5" fillId="17" borderId="10" xfId="0" applyNumberFormat="1" applyFont="1" applyFill="1" applyBorder="1" applyAlignment="1">
      <alignment vertical="center" wrapText="1"/>
    </xf>
    <xf numFmtId="0" fontId="5" fillId="17" borderId="12" xfId="0" applyFont="1" applyFill="1" applyBorder="1" applyAlignment="1">
      <alignment vertical="center"/>
    </xf>
    <xf numFmtId="2" fontId="5" fillId="19" borderId="8" xfId="0" applyNumberFormat="1" applyFont="1" applyFill="1" applyBorder="1" applyAlignment="1">
      <alignment horizontal="center" vertical="center"/>
    </xf>
    <xf numFmtId="0" fontId="18" fillId="0" borderId="0" xfId="0" applyFont="1" applyAlignment="1">
      <alignment vertical="center"/>
    </xf>
    <xf numFmtId="0" fontId="11" fillId="0" borderId="5" xfId="0" applyFont="1" applyBorder="1"/>
    <xf numFmtId="0" fontId="5" fillId="0" borderId="5" xfId="0" applyFont="1" applyBorder="1"/>
    <xf numFmtId="0" fontId="5" fillId="0" borderId="0" xfId="0" applyFont="1" applyAlignment="1">
      <alignment wrapText="1"/>
    </xf>
    <xf numFmtId="0" fontId="8" fillId="0" borderId="0" xfId="0" applyFont="1" applyAlignment="1">
      <alignment horizontal="center" vertical="center"/>
    </xf>
    <xf numFmtId="0" fontId="5" fillId="16" borderId="8" xfId="0" applyFont="1" applyFill="1" applyBorder="1" applyAlignment="1">
      <alignment vertical="center"/>
    </xf>
    <xf numFmtId="0" fontId="27" fillId="16" borderId="25" xfId="0" applyFont="1" applyFill="1" applyBorder="1" applyAlignment="1">
      <alignment vertical="center" wrapText="1"/>
    </xf>
    <xf numFmtId="0" fontId="5" fillId="0" borderId="5" xfId="0" applyFont="1" applyBorder="1" applyAlignment="1">
      <alignment vertical="center"/>
    </xf>
    <xf numFmtId="0" fontId="27" fillId="0" borderId="5" xfId="0" applyFont="1" applyBorder="1" applyAlignment="1">
      <alignment vertical="center" wrapText="1"/>
    </xf>
    <xf numFmtId="0" fontId="8" fillId="16" borderId="8" xfId="0" applyFont="1" applyFill="1" applyBorder="1"/>
    <xf numFmtId="0" fontId="5" fillId="10" borderId="8" xfId="0" applyFont="1" applyFill="1" applyBorder="1" applyAlignment="1">
      <alignment horizontal="justify" vertical="center"/>
    </xf>
    <xf numFmtId="0" fontId="5" fillId="10" borderId="8" xfId="0" applyFont="1" applyFill="1" applyBorder="1" applyAlignment="1">
      <alignment wrapText="1"/>
    </xf>
    <xf numFmtId="0" fontId="8" fillId="10" borderId="8" xfId="0" applyFont="1" applyFill="1" applyBorder="1"/>
    <xf numFmtId="0" fontId="5" fillId="10" borderId="8" xfId="0" applyFont="1" applyFill="1" applyBorder="1" applyAlignment="1">
      <alignment horizontal="justify" vertical="center" wrapText="1"/>
    </xf>
    <xf numFmtId="0" fontId="21" fillId="0" borderId="0" xfId="0" applyFont="1" applyAlignment="1">
      <alignment vertical="center"/>
    </xf>
    <xf numFmtId="0" fontId="5" fillId="0" borderId="0" xfId="0" applyFont="1" applyAlignment="1">
      <alignment vertical="center"/>
    </xf>
    <xf numFmtId="0" fontId="13" fillId="5" borderId="0" xfId="0" applyFont="1" applyFill="1" applyAlignment="1">
      <alignment wrapText="1"/>
    </xf>
    <xf numFmtId="0" fontId="18" fillId="5" borderId="0" xfId="0" applyFont="1" applyFill="1" applyAlignment="1">
      <alignment vertical="center"/>
    </xf>
    <xf numFmtId="0" fontId="13" fillId="10" borderId="8" xfId="0" applyFont="1" applyFill="1" applyBorder="1" applyAlignment="1">
      <alignment vertical="center" wrapText="1"/>
    </xf>
    <xf numFmtId="0" fontId="13" fillId="0" borderId="8" xfId="0" applyFont="1" applyBorder="1" applyAlignment="1">
      <alignment wrapText="1"/>
    </xf>
    <xf numFmtId="0" fontId="13" fillId="5" borderId="0" xfId="0" applyFont="1" applyFill="1" applyAlignment="1">
      <alignment horizontal="left"/>
    </xf>
    <xf numFmtId="0" fontId="5" fillId="1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left" vertical="top" wrapText="1"/>
      <protection locked="0"/>
    </xf>
    <xf numFmtId="0" fontId="13" fillId="0" borderId="5" xfId="0" applyFont="1" applyBorder="1" applyAlignment="1">
      <alignment vertical="center" wrapText="1"/>
    </xf>
    <xf numFmtId="0" fontId="29" fillId="0" borderId="0" xfId="0" applyFont="1"/>
    <xf numFmtId="0" fontId="8" fillId="16" borderId="8" xfId="0" applyFont="1" applyFill="1" applyBorder="1" applyAlignment="1">
      <alignment horizontal="center" vertical="center"/>
    </xf>
    <xf numFmtId="0" fontId="8" fillId="16" borderId="8" xfId="0" applyFont="1" applyFill="1" applyBorder="1" applyAlignment="1">
      <alignment horizontal="center" vertical="center" wrapText="1"/>
    </xf>
    <xf numFmtId="0" fontId="8" fillId="16" borderId="8" xfId="0" applyFont="1" applyFill="1" applyBorder="1" applyAlignment="1" applyProtection="1">
      <alignment horizontal="center" vertical="center" wrapText="1"/>
      <protection hidden="1"/>
    </xf>
    <xf numFmtId="0" fontId="5" fillId="16" borderId="8" xfId="0" applyFont="1" applyFill="1" applyBorder="1" applyAlignment="1" applyProtection="1">
      <alignment vertical="top" wrapText="1"/>
      <protection hidden="1"/>
    </xf>
    <xf numFmtId="0" fontId="40" fillId="5" borderId="0" xfId="0" applyFont="1" applyFill="1" applyAlignment="1">
      <alignment vertical="center"/>
    </xf>
    <xf numFmtId="0" fontId="40" fillId="0" borderId="0" xfId="0" applyFont="1" applyAlignment="1">
      <alignment horizontal="left" vertical="top"/>
    </xf>
    <xf numFmtId="0" fontId="45" fillId="0" borderId="0" xfId="0" applyFont="1" applyAlignment="1">
      <alignment vertical="center"/>
    </xf>
    <xf numFmtId="0" fontId="40" fillId="0" borderId="0" xfId="0" applyFont="1" applyAlignment="1">
      <alignment horizontal="left" vertical="center"/>
    </xf>
    <xf numFmtId="0" fontId="46" fillId="5" borderId="0" xfId="0" applyFont="1" applyFill="1" applyAlignment="1">
      <alignment horizontal="left" vertical="center" textRotation="90" wrapText="1"/>
    </xf>
    <xf numFmtId="0" fontId="47" fillId="0" borderId="8" xfId="0" applyFont="1" applyBorder="1" applyAlignment="1">
      <alignment horizontal="right" vertical="center" wrapText="1"/>
    </xf>
    <xf numFmtId="0" fontId="47" fillId="0" borderId="8" xfId="0" applyFont="1" applyBorder="1" applyAlignment="1">
      <alignment horizontal="left" vertical="center" wrapText="1"/>
    </xf>
    <xf numFmtId="0" fontId="5" fillId="9" borderId="5" xfId="0" applyFont="1" applyFill="1" applyBorder="1"/>
    <xf numFmtId="0" fontId="11" fillId="9" borderId="5" xfId="0" applyFont="1" applyFill="1" applyBorder="1"/>
    <xf numFmtId="0" fontId="29" fillId="9" borderId="5" xfId="0" applyFont="1" applyFill="1" applyBorder="1"/>
    <xf numFmtId="0" fontId="54" fillId="0" borderId="0" xfId="0" applyFont="1"/>
    <xf numFmtId="0" fontId="29" fillId="2" borderId="1" xfId="0" applyFont="1" applyFill="1" applyBorder="1"/>
    <xf numFmtId="0" fontId="54" fillId="0" borderId="8" xfId="0" applyFont="1" applyBorder="1" applyAlignment="1">
      <alignment vertical="top"/>
    </xf>
    <xf numFmtId="0" fontId="54" fillId="0" borderId="0" xfId="0" applyFont="1" applyAlignment="1">
      <alignment vertical="top"/>
    </xf>
    <xf numFmtId="0" fontId="54" fillId="0" borderId="5" xfId="0" applyFont="1" applyBorder="1"/>
    <xf numFmtId="0" fontId="58" fillId="0" borderId="0" xfId="0" applyFont="1"/>
    <xf numFmtId="0" fontId="54" fillId="0" borderId="0" xfId="0" applyFont="1" applyAlignment="1">
      <alignment vertical="center"/>
    </xf>
    <xf numFmtId="0" fontId="54" fillId="5" borderId="5" xfId="0" applyFont="1" applyFill="1" applyBorder="1"/>
    <xf numFmtId="0" fontId="54" fillId="5" borderId="5" xfId="0" applyFont="1" applyFill="1" applyBorder="1" applyAlignment="1">
      <alignment vertical="top"/>
    </xf>
    <xf numFmtId="0" fontId="53" fillId="5" borderId="5" xfId="0" applyFont="1" applyFill="1" applyBorder="1"/>
    <xf numFmtId="0" fontId="57" fillId="5" borderId="5" xfId="3" applyFont="1" applyFill="1" applyBorder="1" applyAlignment="1">
      <alignment vertical="top" wrapText="1"/>
    </xf>
    <xf numFmtId="0" fontId="57" fillId="5" borderId="5" xfId="3" applyFont="1" applyFill="1" applyBorder="1" applyAlignment="1">
      <alignment wrapText="1"/>
    </xf>
    <xf numFmtId="0" fontId="58" fillId="5" borderId="5" xfId="0" applyFont="1" applyFill="1" applyBorder="1" applyAlignment="1">
      <alignment wrapText="1"/>
    </xf>
    <xf numFmtId="0" fontId="58" fillId="5" borderId="5" xfId="0" applyFont="1" applyFill="1" applyBorder="1"/>
    <xf numFmtId="0" fontId="63" fillId="2" borderId="5" xfId="0" applyFont="1" applyFill="1" applyBorder="1"/>
    <xf numFmtId="0" fontId="63" fillId="0" borderId="0" xfId="0" applyFont="1"/>
    <xf numFmtId="0" fontId="64" fillId="0" borderId="0" xfId="0" applyFont="1"/>
    <xf numFmtId="0" fontId="11" fillId="13" borderId="8" xfId="0" applyFont="1" applyFill="1" applyBorder="1" applyAlignment="1" applyProtection="1">
      <alignment horizontal="center"/>
      <protection locked="0"/>
    </xf>
    <xf numFmtId="0" fontId="8" fillId="0" borderId="0" xfId="0" applyFont="1" applyAlignment="1">
      <alignment vertical="top"/>
    </xf>
    <xf numFmtId="0" fontId="15" fillId="16" borderId="8" xfId="0" applyFont="1" applyFill="1" applyBorder="1" applyAlignment="1">
      <alignment horizontal="center" vertical="top"/>
    </xf>
    <xf numFmtId="0" fontId="11" fillId="16" borderId="8" xfId="0" applyFont="1" applyFill="1" applyBorder="1" applyAlignment="1">
      <alignment vertical="top" wrapText="1"/>
    </xf>
    <xf numFmtId="0" fontId="11" fillId="0" borderId="0" xfId="0" applyFont="1" applyAlignment="1">
      <alignment vertical="top" wrapText="1"/>
    </xf>
    <xf numFmtId="0" fontId="11" fillId="0" borderId="0" xfId="0" applyFont="1" applyAlignment="1">
      <alignment vertical="top"/>
    </xf>
    <xf numFmtId="0" fontId="8" fillId="0" borderId="0" xfId="0" applyFont="1" applyAlignment="1">
      <alignment horizontal="center" vertical="top"/>
    </xf>
    <xf numFmtId="0" fontId="15" fillId="16" borderId="8" xfId="0" applyFont="1" applyFill="1" applyBorder="1" applyAlignment="1">
      <alignment horizontal="center" vertical="top" wrapText="1"/>
    </xf>
    <xf numFmtId="0" fontId="5" fillId="16" borderId="8" xfId="0" applyFont="1" applyFill="1" applyBorder="1" applyAlignment="1">
      <alignment vertical="top"/>
    </xf>
    <xf numFmtId="0" fontId="5" fillId="0" borderId="0" xfId="0" applyFont="1" applyAlignment="1">
      <alignment horizontal="left" vertical="top" shrinkToFit="1"/>
    </xf>
    <xf numFmtId="0" fontId="7" fillId="0" borderId="0" xfId="0" applyFont="1" applyAlignment="1">
      <alignment vertical="top"/>
    </xf>
    <xf numFmtId="0" fontId="5" fillId="0" borderId="0" xfId="0" applyFont="1" applyAlignment="1">
      <alignment vertical="top"/>
    </xf>
    <xf numFmtId="0" fontId="65" fillId="0" borderId="0" xfId="0" applyFont="1" applyAlignment="1">
      <alignment vertical="top"/>
    </xf>
    <xf numFmtId="0" fontId="5" fillId="0" borderId="20" xfId="0" applyFont="1" applyBorder="1" applyAlignment="1">
      <alignment horizontal="justify" vertical="top" wrapText="1"/>
    </xf>
    <xf numFmtId="0" fontId="5" fillId="0" borderId="0" xfId="0" applyFont="1" applyAlignment="1">
      <alignment horizontal="left" vertical="top" wrapText="1" shrinkToFit="1"/>
    </xf>
    <xf numFmtId="0" fontId="8" fillId="0" borderId="0" xfId="0" applyFont="1" applyAlignment="1">
      <alignment horizontal="left" vertical="top" shrinkToFit="1"/>
    </xf>
    <xf numFmtId="0" fontId="5" fillId="0" borderId="0" xfId="0" applyFont="1" applyAlignment="1">
      <alignment horizontal="left" vertical="top"/>
    </xf>
    <xf numFmtId="0" fontId="52" fillId="0" borderId="0" xfId="0" applyFont="1" applyAlignment="1">
      <alignment horizontal="left" vertical="top"/>
    </xf>
    <xf numFmtId="0" fontId="8" fillId="3" borderId="5" xfId="0" applyFont="1" applyFill="1" applyBorder="1" applyAlignment="1">
      <alignment horizontal="left" vertical="top" shrinkToFit="1"/>
    </xf>
    <xf numFmtId="0" fontId="5" fillId="3" borderId="5" xfId="0" applyFont="1" applyFill="1" applyBorder="1" applyAlignment="1">
      <alignment horizontal="left" vertical="top" shrinkToFit="1"/>
    </xf>
    <xf numFmtId="0" fontId="5" fillId="0" borderId="0" xfId="0" applyFont="1" applyAlignment="1">
      <alignment horizontal="left" shrinkToFit="1"/>
    </xf>
    <xf numFmtId="0" fontId="5" fillId="2" borderId="5" xfId="0" applyFont="1" applyFill="1" applyBorder="1" applyAlignment="1">
      <alignment vertical="center"/>
    </xf>
    <xf numFmtId="0" fontId="0" fillId="0" borderId="0" xfId="0" applyAlignment="1">
      <alignment vertical="center"/>
    </xf>
    <xf numFmtId="0" fontId="7" fillId="2" borderId="5" xfId="0" applyFont="1" applyFill="1" applyBorder="1" applyAlignment="1">
      <alignment vertical="center"/>
    </xf>
    <xf numFmtId="0" fontId="7" fillId="2" borderId="5" xfId="0" applyFont="1" applyFill="1" applyBorder="1" applyAlignment="1">
      <alignment horizontal="left" vertical="center" wrapText="1"/>
    </xf>
    <xf numFmtId="14" fontId="5" fillId="2" borderId="5" xfId="0" applyNumberFormat="1" applyFont="1" applyFill="1" applyBorder="1" applyAlignment="1">
      <alignment horizontal="left" vertical="center" wrapText="1"/>
    </xf>
    <xf numFmtId="0" fontId="9"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8" fillId="2" borderId="5" xfId="0" applyFont="1" applyFill="1" applyBorder="1" applyAlignment="1">
      <alignment vertical="center"/>
    </xf>
    <xf numFmtId="0" fontId="29" fillId="2" borderId="5" xfId="0" applyFont="1" applyFill="1" applyBorder="1" applyAlignment="1">
      <alignment vertical="center" wrapText="1"/>
    </xf>
    <xf numFmtId="0" fontId="29" fillId="2" borderId="5" xfId="0" applyFont="1" applyFill="1" applyBorder="1" applyAlignment="1">
      <alignment vertical="center"/>
    </xf>
    <xf numFmtId="0" fontId="5" fillId="2" borderId="5" xfId="0" applyFont="1" applyFill="1" applyBorder="1" applyAlignment="1">
      <alignment vertical="center" wrapText="1"/>
    </xf>
    <xf numFmtId="0" fontId="5" fillId="14" borderId="8" xfId="0" applyFont="1" applyFill="1" applyBorder="1" applyAlignment="1" applyProtection="1">
      <alignment horizontal="center" vertical="center"/>
      <protection locked="0"/>
    </xf>
    <xf numFmtId="0" fontId="0" fillId="0" borderId="5" xfId="0" applyBorder="1" applyAlignment="1">
      <alignment vertical="center"/>
    </xf>
    <xf numFmtId="0" fontId="5" fillId="9" borderId="8" xfId="0" applyFont="1" applyFill="1" applyBorder="1" applyAlignment="1">
      <alignment vertical="top" wrapText="1"/>
    </xf>
    <xf numFmtId="0" fontId="11" fillId="10" borderId="8" xfId="0" applyFont="1" applyFill="1" applyBorder="1" applyAlignment="1">
      <alignment vertical="center"/>
    </xf>
    <xf numFmtId="0" fontId="5" fillId="4" borderId="8" xfId="0" applyFont="1" applyFill="1" applyBorder="1" applyAlignment="1">
      <alignment vertical="center" wrapText="1"/>
    </xf>
    <xf numFmtId="0" fontId="11" fillId="11" borderId="5" xfId="0" applyFont="1" applyFill="1" applyBorder="1"/>
    <xf numFmtId="0" fontId="5" fillId="13" borderId="8" xfId="0" applyFont="1" applyFill="1" applyBorder="1" applyAlignment="1">
      <alignment vertical="center" wrapText="1"/>
    </xf>
    <xf numFmtId="0" fontId="5" fillId="0" borderId="18" xfId="0" applyFont="1" applyBorder="1"/>
    <xf numFmtId="0" fontId="8" fillId="16" borderId="13" xfId="0" applyFont="1" applyFill="1" applyBorder="1" applyAlignment="1">
      <alignment vertical="center"/>
    </xf>
    <xf numFmtId="0" fontId="31" fillId="5" borderId="18" xfId="0" applyFont="1" applyFill="1" applyBorder="1" applyAlignment="1">
      <alignment wrapText="1"/>
    </xf>
    <xf numFmtId="0" fontId="31" fillId="5" borderId="5" xfId="0" applyFont="1" applyFill="1" applyBorder="1"/>
    <xf numFmtId="0" fontId="31" fillId="5" borderId="18" xfId="0" applyFont="1" applyFill="1" applyBorder="1"/>
    <xf numFmtId="0" fontId="30" fillId="5" borderId="0" xfId="0" applyFont="1" applyFill="1"/>
    <xf numFmtId="0" fontId="31" fillId="5" borderId="0" xfId="0" applyFont="1" applyFill="1"/>
    <xf numFmtId="0" fontId="31" fillId="5" borderId="8" xfId="0" applyFont="1" applyFill="1" applyBorder="1" applyAlignment="1" applyProtection="1">
      <alignment vertical="top"/>
      <protection locked="0"/>
    </xf>
    <xf numFmtId="0" fontId="34" fillId="5" borderId="0" xfId="0" applyFont="1" applyFill="1"/>
    <xf numFmtId="0" fontId="8" fillId="23" borderId="8" xfId="0" applyFont="1" applyFill="1" applyBorder="1" applyAlignment="1">
      <alignment vertical="center"/>
    </xf>
    <xf numFmtId="0" fontId="8" fillId="0" borderId="0" xfId="0" applyFont="1" applyAlignment="1">
      <alignment horizontal="right"/>
    </xf>
    <xf numFmtId="0" fontId="8" fillId="16" borderId="8" xfId="0" applyFont="1" applyFill="1" applyBorder="1" applyAlignment="1" applyProtection="1">
      <alignment horizontal="right" wrapText="1"/>
      <protection hidden="1"/>
    </xf>
    <xf numFmtId="0" fontId="5" fillId="16" borderId="8" xfId="0" applyFont="1" applyFill="1" applyBorder="1" applyAlignment="1" applyProtection="1">
      <alignment horizontal="right" vertical="center"/>
      <protection hidden="1"/>
    </xf>
    <xf numFmtId="0" fontId="5" fillId="0" borderId="0" xfId="0" applyFont="1" applyAlignment="1">
      <alignment horizontal="right"/>
    </xf>
    <xf numFmtId="0" fontId="47" fillId="0" borderId="0" xfId="0" applyFont="1" applyAlignment="1">
      <alignment horizontal="center" vertical="top"/>
    </xf>
    <xf numFmtId="0" fontId="47" fillId="0" borderId="0" xfId="0" applyFont="1" applyAlignment="1">
      <alignment vertical="top" wrapText="1"/>
    </xf>
    <xf numFmtId="0" fontId="40" fillId="0" borderId="0" xfId="0" applyFont="1" applyAlignment="1">
      <alignment vertical="top"/>
    </xf>
    <xf numFmtId="0" fontId="47" fillId="7" borderId="8" xfId="0" applyFont="1" applyFill="1" applyBorder="1" applyAlignment="1">
      <alignment horizontal="center" vertical="top" wrapText="1"/>
    </xf>
    <xf numFmtId="0" fontId="40" fillId="13" borderId="8" xfId="0" applyFont="1" applyFill="1" applyBorder="1" applyAlignment="1" applyProtection="1">
      <alignment vertical="top"/>
      <protection locked="0"/>
    </xf>
    <xf numFmtId="0" fontId="68" fillId="0" borderId="0" xfId="0" applyFont="1" applyAlignment="1">
      <alignment vertical="top"/>
    </xf>
    <xf numFmtId="0" fontId="40" fillId="13" borderId="12" xfId="0" applyFont="1" applyFill="1" applyBorder="1" applyAlignment="1" applyProtection="1">
      <alignment vertical="top"/>
      <protection locked="0"/>
    </xf>
    <xf numFmtId="0" fontId="40"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5" fillId="6" borderId="8" xfId="0" applyFont="1" applyFill="1" applyBorder="1" applyAlignment="1" applyProtection="1">
      <alignment horizontal="center" vertical="center" wrapText="1"/>
      <protection locked="0"/>
    </xf>
    <xf numFmtId="0" fontId="27" fillId="16" borderId="8" xfId="0" applyFont="1" applyFill="1" applyBorder="1" applyAlignment="1">
      <alignment vertical="top" wrapText="1"/>
    </xf>
    <xf numFmtId="0" fontId="5"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8" fillId="5" borderId="0" xfId="0" applyFont="1" applyFill="1" applyAlignment="1">
      <alignment horizontal="right"/>
    </xf>
    <xf numFmtId="0" fontId="5" fillId="5" borderId="0" xfId="0" applyFont="1" applyFill="1"/>
    <xf numFmtId="0" fontId="5" fillId="5" borderId="0" xfId="0" applyFont="1" applyFill="1" applyAlignment="1">
      <alignment wrapText="1"/>
    </xf>
    <xf numFmtId="43" fontId="35" fillId="16" borderId="8" xfId="1" applyFont="1" applyFill="1" applyBorder="1" applyAlignment="1" applyProtection="1">
      <alignment vertical="center" wrapText="1"/>
    </xf>
    <xf numFmtId="0" fontId="30" fillId="16" borderId="8" xfId="1" applyNumberFormat="1" applyFont="1" applyFill="1" applyBorder="1" applyAlignment="1" applyProtection="1">
      <alignment horizontal="center" vertical="center" wrapText="1"/>
    </xf>
    <xf numFmtId="0" fontId="35" fillId="20" borderId="8" xfId="1" applyNumberFormat="1" applyFont="1" applyFill="1" applyBorder="1" applyAlignment="1" applyProtection="1">
      <alignment horizontal="center" vertical="center" wrapText="1"/>
    </xf>
    <xf numFmtId="0" fontId="31" fillId="4" borderId="8" xfId="0" applyFont="1" applyFill="1" applyBorder="1" applyAlignment="1" applyProtection="1">
      <alignment horizontal="center" vertical="center" wrapText="1"/>
      <protection locked="0"/>
    </xf>
    <xf numFmtId="0" fontId="35" fillId="16" borderId="0" xfId="0" applyFont="1" applyFill="1" applyAlignment="1">
      <alignment horizontal="center" vertical="center" wrapText="1"/>
    </xf>
    <xf numFmtId="0" fontId="35" fillId="16" borderId="8" xfId="0" applyFont="1" applyFill="1" applyBorder="1" applyAlignment="1">
      <alignment horizontal="center" vertical="center" wrapText="1"/>
    </xf>
    <xf numFmtId="49" fontId="38" fillId="16" borderId="8" xfId="0" applyNumberFormat="1" applyFont="1" applyFill="1" applyBorder="1" applyAlignment="1">
      <alignment horizontal="center" vertical="center" wrapText="1"/>
    </xf>
    <xf numFmtId="0" fontId="31" fillId="16" borderId="8" xfId="0" applyFont="1" applyFill="1" applyBorder="1" applyAlignment="1">
      <alignment horizontal="center" vertical="center" wrapText="1"/>
    </xf>
    <xf numFmtId="49" fontId="31" fillId="16" borderId="8" xfId="0" applyNumberFormat="1" applyFont="1" applyFill="1" applyBorder="1" applyAlignment="1">
      <alignment horizontal="center" vertical="center" wrapText="1"/>
    </xf>
    <xf numFmtId="0" fontId="30" fillId="0" borderId="8" xfId="0" applyFont="1" applyBorder="1" applyAlignment="1">
      <alignment horizontal="center" vertical="center" wrapText="1"/>
    </xf>
    <xf numFmtId="49" fontId="31" fillId="0" borderId="8" xfId="0" applyNumberFormat="1" applyFont="1" applyBorder="1" applyAlignment="1">
      <alignment horizontal="center" vertical="center" wrapText="1"/>
    </xf>
    <xf numFmtId="49" fontId="38" fillId="0" borderId="8" xfId="0" applyNumberFormat="1" applyFont="1" applyBorder="1" applyAlignment="1">
      <alignment horizontal="center" vertical="center" wrapText="1"/>
    </xf>
    <xf numFmtId="0" fontId="31" fillId="13" borderId="8" xfId="0" applyFont="1" applyFill="1" applyBorder="1" applyAlignment="1" applyProtection="1">
      <alignment horizontal="right" vertical="center" wrapText="1"/>
      <protection locked="0"/>
    </xf>
    <xf numFmtId="2" fontId="31" fillId="4" borderId="8" xfId="0" applyNumberFormat="1" applyFont="1" applyFill="1" applyBorder="1" applyAlignment="1" applyProtection="1">
      <alignment horizontal="right" vertical="center" wrapText="1"/>
      <protection locked="0"/>
    </xf>
    <xf numFmtId="0" fontId="31" fillId="13" borderId="8" xfId="0" applyFont="1" applyFill="1" applyBorder="1" applyAlignment="1" applyProtection="1">
      <alignment horizontal="center" vertical="center" wrapText="1"/>
      <protection locked="0"/>
    </xf>
    <xf numFmtId="0" fontId="35" fillId="16" borderId="21" xfId="0" applyFont="1" applyFill="1" applyBorder="1" applyAlignment="1">
      <alignment horizontal="center" vertical="center" wrapText="1"/>
    </xf>
    <xf numFmtId="0" fontId="35" fillId="16" borderId="5" xfId="0" applyFont="1" applyFill="1" applyBorder="1" applyAlignment="1">
      <alignment horizontal="center" vertical="center" wrapText="1"/>
    </xf>
    <xf numFmtId="0" fontId="35" fillId="16" borderId="21" xfId="0" applyFont="1" applyFill="1" applyBorder="1" applyAlignment="1">
      <alignment horizontal="right" vertical="center" wrapText="1"/>
    </xf>
    <xf numFmtId="43" fontId="35" fillId="16" borderId="21" xfId="1"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protection locked="0"/>
    </xf>
    <xf numFmtId="2" fontId="31" fillId="16" borderId="8" xfId="0" applyNumberFormat="1" applyFont="1" applyFill="1" applyBorder="1" applyAlignment="1">
      <alignment horizontal="right" vertical="center" wrapText="1"/>
    </xf>
    <xf numFmtId="2" fontId="35" fillId="16" borderId="8" xfId="0" applyNumberFormat="1" applyFont="1" applyFill="1" applyBorder="1" applyAlignment="1">
      <alignment horizontal="right" vertical="center" wrapText="1"/>
    </xf>
    <xf numFmtId="43" fontId="35" fillId="16" borderId="21" xfId="1" applyFont="1" applyFill="1" applyBorder="1" applyAlignment="1" applyProtection="1">
      <alignment horizontal="right" vertical="center" wrapText="1"/>
    </xf>
    <xf numFmtId="2" fontId="37" fillId="18" borderId="8" xfId="0" applyNumberFormat="1" applyFont="1" applyFill="1" applyBorder="1" applyAlignment="1">
      <alignment horizontal="right" vertical="center" wrapText="1"/>
    </xf>
    <xf numFmtId="0" fontId="35" fillId="16" borderId="8" xfId="0" applyFont="1" applyFill="1" applyBorder="1" applyAlignment="1">
      <alignment horizontal="right" vertical="center" wrapText="1"/>
    </xf>
    <xf numFmtId="0" fontId="31" fillId="16" borderId="8" xfId="0" applyFont="1" applyFill="1" applyBorder="1" applyAlignment="1">
      <alignment horizontal="right" vertical="center" wrapText="1"/>
    </xf>
    <xf numFmtId="2" fontId="30" fillId="16" borderId="8" xfId="0" applyNumberFormat="1" applyFont="1" applyFill="1" applyBorder="1" applyAlignment="1">
      <alignment horizontal="right" vertical="center" wrapText="1"/>
    </xf>
    <xf numFmtId="0" fontId="30" fillId="16" borderId="8" xfId="0" applyFont="1" applyFill="1" applyBorder="1" applyAlignment="1">
      <alignment horizontal="right" vertical="center" wrapText="1"/>
    </xf>
    <xf numFmtId="0" fontId="30" fillId="16" borderId="5" xfId="0" applyFont="1" applyFill="1" applyBorder="1" applyAlignment="1">
      <alignment wrapText="1"/>
    </xf>
    <xf numFmtId="2" fontId="30" fillId="16" borderId="5" xfId="0" applyNumberFormat="1" applyFont="1" applyFill="1" applyBorder="1" applyAlignment="1">
      <alignment wrapText="1"/>
    </xf>
    <xf numFmtId="2" fontId="30" fillId="16" borderId="5" xfId="0" applyNumberFormat="1" applyFont="1" applyFill="1" applyBorder="1" applyAlignment="1">
      <alignment horizontal="center" vertical="center" wrapText="1"/>
    </xf>
    <xf numFmtId="0" fontId="5" fillId="16" borderId="8" xfId="0" applyFont="1" applyFill="1" applyBorder="1" applyAlignment="1" applyProtection="1">
      <alignment horizontal="center" vertical="center" wrapText="1"/>
      <protection hidden="1"/>
    </xf>
    <xf numFmtId="0" fontId="27"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9" fillId="13" borderId="8" xfId="0" applyFont="1" applyFill="1" applyBorder="1" applyProtection="1">
      <protection locked="0"/>
    </xf>
    <xf numFmtId="0" fontId="11" fillId="13" borderId="8" xfId="0" applyFont="1" applyFill="1" applyBorder="1" applyProtection="1">
      <protection locked="0"/>
    </xf>
    <xf numFmtId="0" fontId="13" fillId="9" borderId="8" xfId="0" applyFont="1" applyFill="1" applyBorder="1" applyAlignment="1" applyProtection="1">
      <alignment horizontal="center" vertical="center" wrapText="1"/>
      <protection locked="0"/>
    </xf>
    <xf numFmtId="0" fontId="5" fillId="9" borderId="8" xfId="0" applyFont="1" applyFill="1" applyBorder="1" applyAlignment="1" applyProtection="1">
      <alignment horizontal="center" vertical="center" wrapText="1"/>
      <protection locked="0"/>
    </xf>
    <xf numFmtId="0" fontId="27" fillId="9" borderId="8" xfId="0" applyFont="1" applyFill="1" applyBorder="1" applyAlignment="1" applyProtection="1">
      <alignment wrapText="1"/>
      <protection locked="0"/>
    </xf>
    <xf numFmtId="0" fontId="13" fillId="9" borderId="0" xfId="0" applyFont="1" applyFill="1" applyProtection="1">
      <protection locked="0"/>
    </xf>
    <xf numFmtId="0" fontId="8" fillId="9" borderId="8" xfId="0" applyFont="1" applyFill="1" applyBorder="1" applyAlignment="1" applyProtection="1">
      <alignment wrapText="1"/>
      <protection locked="0"/>
    </xf>
    <xf numFmtId="0" fontId="29" fillId="9" borderId="8" xfId="0" applyFont="1" applyFill="1" applyBorder="1" applyAlignment="1" applyProtection="1">
      <alignment horizontal="center" wrapText="1"/>
      <protection locked="0"/>
    </xf>
    <xf numFmtId="0" fontId="2" fillId="24" borderId="23" xfId="8" applyBorder="1" applyAlignment="1" applyProtection="1">
      <alignment horizontal="center" vertical="center" wrapText="1"/>
      <protection locked="0"/>
    </xf>
    <xf numFmtId="0" fontId="2" fillId="24" borderId="23" xfId="8" applyBorder="1" applyAlignment="1" applyProtection="1">
      <alignment horizontal="right" vertical="center" wrapText="1"/>
      <protection locked="0"/>
    </xf>
    <xf numFmtId="0" fontId="2" fillId="24" borderId="8" xfId="8" applyBorder="1" applyAlignment="1" applyProtection="1">
      <alignment horizontal="center" vertical="center" wrapText="1"/>
      <protection locked="0"/>
    </xf>
    <xf numFmtId="0" fontId="2" fillId="24" borderId="8" xfId="8" applyBorder="1" applyAlignment="1" applyProtection="1">
      <alignment horizontal="right" vertical="center" wrapText="1"/>
      <protection locked="0"/>
    </xf>
    <xf numFmtId="0" fontId="2" fillId="25" borderId="21" xfId="9" applyBorder="1" applyAlignment="1">
      <alignment horizontal="center" vertical="center" wrapText="1"/>
    </xf>
    <xf numFmtId="0" fontId="2" fillId="25" borderId="21" xfId="9" applyBorder="1" applyAlignment="1">
      <alignment horizontal="right" vertical="center" wrapText="1"/>
    </xf>
    <xf numFmtId="0" fontId="53" fillId="10" borderId="8" xfId="0" applyFont="1" applyFill="1" applyBorder="1" applyAlignment="1">
      <alignment horizontal="center"/>
    </xf>
    <xf numFmtId="0" fontId="53" fillId="10" borderId="8" xfId="0" applyFont="1" applyFill="1" applyBorder="1" applyAlignment="1">
      <alignment horizontal="center" wrapText="1"/>
    </xf>
    <xf numFmtId="0" fontId="60" fillId="10" borderId="8" xfId="0" applyFont="1" applyFill="1" applyBorder="1" applyAlignment="1">
      <alignment horizontal="justify" vertical="top" wrapText="1"/>
    </xf>
    <xf numFmtId="0" fontId="54" fillId="10" borderId="0" xfId="0" applyFont="1" applyFill="1"/>
    <xf numFmtId="0" fontId="53" fillId="10" borderId="10" xfId="0" applyFont="1" applyFill="1" applyBorder="1" applyAlignment="1">
      <alignment vertical="center"/>
    </xf>
    <xf numFmtId="0" fontId="53" fillId="10" borderId="11" xfId="0" applyFont="1" applyFill="1" applyBorder="1" applyAlignment="1">
      <alignment vertical="center"/>
    </xf>
    <xf numFmtId="0" fontId="54" fillId="10" borderId="8" xfId="0" applyFont="1" applyFill="1" applyBorder="1" applyAlignment="1">
      <alignment horizontal="center" vertical="center" wrapText="1"/>
    </xf>
    <xf numFmtId="0" fontId="53" fillId="10" borderId="8" xfId="0" applyFont="1" applyFill="1" applyBorder="1" applyAlignment="1">
      <alignment vertical="center"/>
    </xf>
    <xf numFmtId="0" fontId="60" fillId="10" borderId="8" xfId="0" applyFont="1" applyFill="1" applyBorder="1" applyAlignment="1">
      <alignment horizontal="center" vertical="center"/>
    </xf>
    <xf numFmtId="0" fontId="54" fillId="10" borderId="8" xfId="0" applyFont="1" applyFill="1" applyBorder="1" applyAlignment="1">
      <alignment horizontal="center" vertical="center"/>
    </xf>
    <xf numFmtId="2" fontId="54" fillId="10" borderId="8" xfId="0" applyNumberFormat="1" applyFont="1" applyFill="1" applyBorder="1" applyAlignment="1">
      <alignment horizontal="center" vertical="center"/>
    </xf>
    <xf numFmtId="165" fontId="54" fillId="10" borderId="8" xfId="0" applyNumberFormat="1" applyFont="1" applyFill="1" applyBorder="1" applyAlignment="1">
      <alignment horizontal="center" vertical="center"/>
    </xf>
    <xf numFmtId="0" fontId="53" fillId="10" borderId="0" xfId="0" applyFont="1" applyFill="1"/>
    <xf numFmtId="0" fontId="54" fillId="10" borderId="0" xfId="0" applyFont="1" applyFill="1" applyAlignment="1">
      <alignment vertical="top"/>
    </xf>
    <xf numFmtId="10" fontId="54" fillId="10" borderId="8" xfId="4" applyNumberFormat="1" applyFont="1" applyFill="1" applyBorder="1" applyAlignment="1">
      <alignment horizontal="center" vertical="center"/>
    </xf>
    <xf numFmtId="0" fontId="54" fillId="10" borderId="8" xfId="0" quotePrefix="1" applyFont="1" applyFill="1" applyBorder="1" applyAlignment="1">
      <alignment horizontal="center" vertical="center" wrapText="1"/>
    </xf>
    <xf numFmtId="0" fontId="55" fillId="4" borderId="8" xfId="0" applyFont="1" applyFill="1" applyBorder="1" applyAlignment="1" applyProtection="1">
      <alignment horizontal="center" vertical="center"/>
      <protection locked="0"/>
    </xf>
    <xf numFmtId="0" fontId="54" fillId="4" borderId="8" xfId="0" applyFont="1" applyFill="1" applyBorder="1" applyAlignment="1" applyProtection="1">
      <alignment vertical="top" wrapText="1"/>
      <protection locked="0"/>
    </xf>
    <xf numFmtId="0" fontId="49" fillId="4" borderId="8" xfId="0" applyFont="1" applyFill="1" applyBorder="1" applyAlignment="1" applyProtection="1">
      <alignment wrapText="1"/>
      <protection locked="0"/>
    </xf>
    <xf numFmtId="0" fontId="59" fillId="4" borderId="8" xfId="0" applyFont="1" applyFill="1" applyBorder="1" applyAlignment="1" applyProtection="1">
      <alignment vertical="top" wrapText="1"/>
      <protection locked="0"/>
    </xf>
    <xf numFmtId="0" fontId="59" fillId="4" borderId="8" xfId="0" applyFont="1" applyFill="1" applyBorder="1" applyAlignment="1" applyProtection="1">
      <alignment horizontal="left" vertical="top" wrapText="1"/>
      <protection locked="0"/>
    </xf>
    <xf numFmtId="0" fontId="54" fillId="4" borderId="8" xfId="0" applyFont="1" applyFill="1" applyBorder="1" applyAlignment="1" applyProtection="1">
      <alignment vertical="center" wrapText="1"/>
      <protection locked="0"/>
    </xf>
    <xf numFmtId="0" fontId="53" fillId="4" borderId="8" xfId="0" applyFont="1" applyFill="1" applyBorder="1" applyAlignment="1" applyProtection="1">
      <alignment horizontal="center" vertical="center"/>
      <protection locked="0"/>
    </xf>
    <xf numFmtId="0" fontId="27" fillId="10" borderId="8" xfId="0" applyFont="1" applyFill="1" applyBorder="1" applyAlignment="1">
      <alignment vertical="top" wrapText="1"/>
    </xf>
    <xf numFmtId="0" fontId="40" fillId="9" borderId="8" xfId="0" applyFont="1" applyFill="1" applyBorder="1" applyAlignment="1" applyProtection="1">
      <alignment vertical="top"/>
      <protection locked="0"/>
    </xf>
    <xf numFmtId="0" fontId="40" fillId="9" borderId="8" xfId="0" applyFont="1" applyFill="1" applyBorder="1" applyAlignment="1" applyProtection="1">
      <alignment vertical="top" wrapText="1"/>
      <protection locked="0"/>
    </xf>
    <xf numFmtId="0" fontId="40" fillId="9" borderId="0" xfId="0" applyFont="1" applyFill="1" applyAlignment="1" applyProtection="1">
      <alignment vertical="top" wrapText="1"/>
      <protection locked="0"/>
    </xf>
    <xf numFmtId="0" fontId="40" fillId="9" borderId="8" xfId="0" applyFont="1" applyFill="1" applyBorder="1" applyAlignment="1" applyProtection="1">
      <alignment horizontal="justify" vertical="top" wrapText="1"/>
      <protection locked="0"/>
    </xf>
    <xf numFmtId="0" fontId="5" fillId="13" borderId="21" xfId="0" applyFont="1" applyFill="1" applyBorder="1" applyAlignment="1" applyProtection="1">
      <alignment horizontal="center" vertical="center"/>
      <protection locked="0"/>
    </xf>
    <xf numFmtId="0" fontId="15" fillId="5" borderId="8" xfId="0" applyFont="1" applyFill="1" applyBorder="1" applyAlignment="1">
      <alignment vertical="center" wrapText="1"/>
    </xf>
    <xf numFmtId="0" fontId="27" fillId="17" borderId="12" xfId="0" applyFont="1" applyFill="1" applyBorder="1" applyAlignment="1">
      <alignment vertical="center" wrapText="1"/>
    </xf>
    <xf numFmtId="0" fontId="13" fillId="0" borderId="0" xfId="0" applyFont="1" applyAlignment="1">
      <alignment horizontal="center"/>
    </xf>
    <xf numFmtId="0" fontId="18" fillId="7" borderId="8" xfId="0" applyFont="1" applyFill="1" applyBorder="1" applyAlignment="1">
      <alignment horizontal="center" vertical="center" wrapText="1"/>
    </xf>
    <xf numFmtId="0" fontId="13" fillId="0" borderId="5" xfId="0" applyFont="1" applyBorder="1" applyAlignment="1">
      <alignment wrapText="1"/>
    </xf>
    <xf numFmtId="0" fontId="13" fillId="9" borderId="8" xfId="0" applyFont="1" applyFill="1" applyBorder="1" applyAlignment="1" applyProtection="1">
      <alignment vertical="center" wrapText="1"/>
      <protection locked="0"/>
    </xf>
    <xf numFmtId="0" fontId="13" fillId="13" borderId="8" xfId="0" applyFont="1" applyFill="1" applyBorder="1" applyAlignment="1" applyProtection="1">
      <alignment wrapText="1"/>
      <protection locked="0"/>
    </xf>
    <xf numFmtId="0" fontId="13" fillId="9" borderId="8" xfId="0" applyFont="1" applyFill="1" applyBorder="1" applyAlignment="1" applyProtection="1">
      <alignment horizontal="center" vertical="center"/>
      <protection locked="0"/>
    </xf>
    <xf numFmtId="0" fontId="13" fillId="7" borderId="8" xfId="0" applyFont="1" applyFill="1" applyBorder="1"/>
    <xf numFmtId="0" fontId="13" fillId="4" borderId="8" xfId="0" applyFont="1" applyFill="1" applyBorder="1" applyProtection="1">
      <protection locked="0"/>
    </xf>
    <xf numFmtId="0" fontId="13" fillId="9" borderId="8" xfId="0" applyFont="1" applyFill="1" applyBorder="1" applyAlignment="1" applyProtection="1">
      <alignment horizontal="center"/>
      <protection locked="0"/>
    </xf>
    <xf numFmtId="0" fontId="13" fillId="9" borderId="8" xfId="0" applyFont="1" applyFill="1" applyBorder="1" applyProtection="1">
      <protection locked="0"/>
    </xf>
    <xf numFmtId="0" fontId="16" fillId="0" borderId="5" xfId="5" applyFont="1"/>
    <xf numFmtId="0" fontId="16" fillId="9" borderId="8" xfId="0" applyFont="1" applyFill="1" applyBorder="1" applyAlignment="1" applyProtection="1">
      <alignment horizontal="center"/>
      <protection locked="0"/>
    </xf>
    <xf numFmtId="0" fontId="16" fillId="9" borderId="8" xfId="5" applyFont="1" applyFill="1" applyBorder="1" applyAlignment="1" applyProtection="1">
      <alignment vertical="center" wrapText="1"/>
      <protection locked="0"/>
    </xf>
    <xf numFmtId="0" fontId="16" fillId="9" borderId="8" xfId="5" applyFont="1" applyFill="1" applyBorder="1" applyAlignment="1" applyProtection="1">
      <alignment wrapText="1"/>
      <protection locked="0"/>
    </xf>
    <xf numFmtId="0" fontId="16" fillId="9" borderId="8" xfId="5" applyFont="1" applyFill="1" applyBorder="1" applyAlignment="1" applyProtection="1">
      <alignment horizontal="center"/>
      <protection locked="0"/>
    </xf>
    <xf numFmtId="0" fontId="18" fillId="9" borderId="8" xfId="0" applyFont="1" applyFill="1" applyBorder="1" applyAlignment="1" applyProtection="1">
      <alignment horizontal="left" vertical="center"/>
      <protection locked="0"/>
    </xf>
    <xf numFmtId="0" fontId="62" fillId="0" borderId="0" xfId="0" applyFont="1" applyAlignment="1">
      <alignment vertical="center"/>
    </xf>
    <xf numFmtId="0" fontId="53" fillId="0" borderId="0" xfId="0" applyFont="1" applyAlignment="1">
      <alignment vertical="center"/>
    </xf>
    <xf numFmtId="0" fontId="15" fillId="16" borderId="8" xfId="0" applyFont="1" applyFill="1" applyBorder="1" applyAlignment="1">
      <alignment horizontal="center" wrapText="1"/>
    </xf>
    <xf numFmtId="14" fontId="5" fillId="2" borderId="5" xfId="0" applyNumberFormat="1" applyFont="1" applyFill="1" applyBorder="1" applyAlignment="1">
      <alignment vertical="center"/>
    </xf>
    <xf numFmtId="0" fontId="5" fillId="9" borderId="8" xfId="0" applyFont="1" applyFill="1" applyBorder="1" applyAlignment="1" applyProtection="1">
      <alignment horizontal="left" vertical="center" wrapText="1"/>
      <protection locked="0"/>
    </xf>
    <xf numFmtId="0" fontId="5" fillId="9" borderId="8" xfId="0" applyFont="1" applyFill="1" applyBorder="1" applyAlignment="1" applyProtection="1">
      <alignment vertical="center" wrapText="1"/>
      <protection locked="0"/>
    </xf>
    <xf numFmtId="0" fontId="80" fillId="26" borderId="8" xfId="0" applyFont="1" applyFill="1" applyBorder="1" applyAlignment="1">
      <alignment horizontal="left" vertical="center" wrapText="1"/>
    </xf>
    <xf numFmtId="0" fontId="80" fillId="26" borderId="31" xfId="0" applyFont="1" applyFill="1" applyBorder="1" applyAlignment="1">
      <alignment horizontal="left" vertical="center" wrapText="1"/>
    </xf>
    <xf numFmtId="0" fontId="81" fillId="26" borderId="30" xfId="0" applyFont="1" applyFill="1" applyBorder="1" applyAlignment="1">
      <alignment vertical="center" wrapText="1"/>
    </xf>
    <xf numFmtId="0" fontId="82" fillId="26" borderId="30" xfId="0" applyFont="1" applyFill="1" applyBorder="1" applyAlignment="1">
      <alignment wrapText="1"/>
    </xf>
    <xf numFmtId="0" fontId="16" fillId="26" borderId="30" xfId="0" applyFont="1" applyFill="1" applyBorder="1" applyAlignment="1">
      <alignment horizontal="left" vertical="top" wrapText="1"/>
    </xf>
    <xf numFmtId="0" fontId="5" fillId="26" borderId="30" xfId="0" applyFont="1" applyFill="1" applyBorder="1" applyAlignment="1">
      <alignment horizontal="center" vertical="top" wrapText="1"/>
    </xf>
    <xf numFmtId="0" fontId="82" fillId="3" borderId="27" xfId="0" applyFont="1" applyFill="1" applyBorder="1" applyAlignment="1">
      <alignment horizontal="left" vertical="center" wrapText="1"/>
    </xf>
    <xf numFmtId="0" fontId="82" fillId="26" borderId="30" xfId="0" applyFont="1" applyFill="1" applyBorder="1" applyAlignment="1">
      <alignment vertical="center" wrapText="1"/>
    </xf>
    <xf numFmtId="0" fontId="82" fillId="3" borderId="30" xfId="0" applyFont="1" applyFill="1" applyBorder="1" applyAlignment="1">
      <alignment horizontal="left" vertical="center" wrapText="1"/>
    </xf>
    <xf numFmtId="0" fontId="5" fillId="9" borderId="8" xfId="0" applyFont="1" applyFill="1" applyBorder="1" applyAlignment="1" applyProtection="1">
      <alignment vertical="top" wrapText="1"/>
      <protection locked="0"/>
    </xf>
    <xf numFmtId="0" fontId="84" fillId="26" borderId="30" xfId="10" applyFont="1" applyFill="1" applyBorder="1" applyAlignment="1">
      <alignment horizontal="center" vertical="top" wrapText="1"/>
    </xf>
    <xf numFmtId="0" fontId="13" fillId="9" borderId="8" xfId="0" applyFont="1" applyFill="1" applyBorder="1" applyAlignment="1" applyProtection="1">
      <alignment wrapText="1"/>
      <protection locked="0"/>
    </xf>
    <xf numFmtId="0" fontId="40" fillId="9" borderId="8" xfId="0" applyFont="1" applyFill="1" applyBorder="1" applyAlignment="1">
      <alignment vertical="top" wrapText="1"/>
    </xf>
    <xf numFmtId="0" fontId="13" fillId="4" borderId="10" xfId="0" applyFont="1" applyFill="1" applyBorder="1" applyAlignment="1" applyProtection="1">
      <alignment horizontal="center"/>
      <protection locked="0"/>
    </xf>
    <xf numFmtId="0" fontId="13" fillId="4" borderId="12" xfId="0" applyFont="1" applyFill="1" applyBorder="1" applyAlignment="1" applyProtection="1">
      <alignment horizontal="center"/>
      <protection locked="0"/>
    </xf>
    <xf numFmtId="0" fontId="13" fillId="9" borderId="10" xfId="0" applyFont="1" applyFill="1" applyBorder="1" applyAlignment="1" applyProtection="1">
      <alignment vertical="center" wrapText="1"/>
      <protection locked="0"/>
    </xf>
    <xf numFmtId="0" fontId="13" fillId="9" borderId="11" xfId="0" applyFont="1" applyFill="1" applyBorder="1" applyAlignment="1" applyProtection="1">
      <alignment vertical="center" wrapText="1"/>
      <protection locked="0"/>
    </xf>
    <xf numFmtId="0" fontId="13" fillId="9" borderId="12" xfId="0" applyFont="1" applyFill="1" applyBorder="1" applyAlignment="1" applyProtection="1">
      <alignment vertical="center" wrapText="1"/>
      <protection locked="0"/>
    </xf>
    <xf numFmtId="0" fontId="18" fillId="7" borderId="8" xfId="0" applyFont="1" applyFill="1" applyBorder="1" applyAlignment="1">
      <alignment horizontal="left"/>
    </xf>
    <xf numFmtId="0" fontId="18" fillId="7" borderId="8" xfId="0" applyFont="1" applyFill="1" applyBorder="1" applyAlignment="1">
      <alignment horizontal="left" vertical="center"/>
    </xf>
    <xf numFmtId="0" fontId="13" fillId="13" borderId="8" xfId="0" applyFont="1" applyFill="1" applyBorder="1" applyAlignment="1" applyProtection="1">
      <alignment horizontal="center" vertical="center" wrapText="1"/>
      <protection locked="0"/>
    </xf>
    <xf numFmtId="0" fontId="13" fillId="9" borderId="8" xfId="0" applyFont="1" applyFill="1" applyBorder="1" applyAlignment="1" applyProtection="1">
      <alignment horizontal="center" vertical="center" wrapText="1"/>
      <protection locked="0"/>
    </xf>
    <xf numFmtId="0" fontId="18" fillId="7" borderId="10" xfId="0" applyFont="1" applyFill="1" applyBorder="1" applyAlignment="1">
      <alignment horizontal="center" vertical="center"/>
    </xf>
    <xf numFmtId="0" fontId="18" fillId="7" borderId="11" xfId="0" applyFont="1" applyFill="1" applyBorder="1" applyAlignment="1">
      <alignment horizontal="center" vertical="center"/>
    </xf>
    <xf numFmtId="0" fontId="18" fillId="7" borderId="12" xfId="0" applyFont="1" applyFill="1" applyBorder="1" applyAlignment="1">
      <alignment horizontal="center" vertical="center"/>
    </xf>
    <xf numFmtId="0" fontId="29" fillId="5" borderId="18"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18" fillId="4" borderId="10" xfId="0"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protection locked="0"/>
    </xf>
    <xf numFmtId="0" fontId="13" fillId="9" borderId="10" xfId="0" applyFont="1" applyFill="1" applyBorder="1" applyAlignment="1" applyProtection="1">
      <alignment horizontal="left" vertical="center"/>
      <protection locked="0"/>
    </xf>
    <xf numFmtId="0" fontId="13" fillId="9" borderId="11" xfId="0" applyFont="1" applyFill="1" applyBorder="1" applyAlignment="1" applyProtection="1">
      <alignment horizontal="left" vertical="center"/>
      <protection locked="0"/>
    </xf>
    <xf numFmtId="0" fontId="13" fillId="9" borderId="12" xfId="0" applyFont="1" applyFill="1" applyBorder="1" applyAlignment="1" applyProtection="1">
      <alignment horizontal="left" vertical="center"/>
      <protection locked="0"/>
    </xf>
    <xf numFmtId="0" fontId="47" fillId="21" borderId="8" xfId="0" applyFont="1" applyFill="1" applyBorder="1" applyAlignment="1">
      <alignment horizontal="right" vertical="center" wrapText="1"/>
    </xf>
    <xf numFmtId="0" fontId="48" fillId="0" borderId="8" xfId="0" applyFont="1" applyBorder="1" applyAlignment="1">
      <alignment horizontal="left" vertical="top" wrapText="1"/>
    </xf>
    <xf numFmtId="0" fontId="48" fillId="5" borderId="8" xfId="0" applyFont="1" applyFill="1" applyBorder="1" applyAlignment="1">
      <alignment horizontal="left" vertical="top"/>
    </xf>
    <xf numFmtId="0" fontId="48" fillId="5" borderId="8" xfId="0" applyFont="1" applyFill="1" applyBorder="1" applyAlignment="1">
      <alignment horizontal="left" vertical="top" wrapText="1"/>
    </xf>
    <xf numFmtId="0" fontId="48" fillId="0" borderId="8" xfId="0" applyFont="1" applyBorder="1" applyAlignment="1">
      <alignment horizontal="left" vertical="top"/>
    </xf>
    <xf numFmtId="0" fontId="47" fillId="5" borderId="8" xfId="0" applyFont="1" applyFill="1" applyBorder="1" applyAlignment="1">
      <alignment horizontal="right" vertical="center"/>
    </xf>
    <xf numFmtId="0" fontId="47" fillId="5" borderId="8" xfId="0" applyFont="1" applyFill="1" applyBorder="1" applyAlignment="1">
      <alignment horizontal="right" vertical="center" wrapText="1"/>
    </xf>
    <xf numFmtId="0" fontId="5" fillId="2" borderId="2" xfId="0" applyFont="1" applyFill="1" applyBorder="1" applyAlignment="1">
      <alignment wrapText="1"/>
    </xf>
    <xf numFmtId="0" fontId="12" fillId="5" borderId="3" xfId="0" applyFont="1" applyFill="1" applyBorder="1"/>
    <xf numFmtId="0" fontId="12" fillId="5" borderId="4" xfId="0" applyFont="1" applyFill="1" applyBorder="1"/>
    <xf numFmtId="0" fontId="42" fillId="21" borderId="8" xfId="0" applyFont="1" applyFill="1" applyBorder="1" applyAlignment="1">
      <alignment horizontal="right" vertical="center" wrapText="1"/>
    </xf>
    <xf numFmtId="0" fontId="48" fillId="0" borderId="8" xfId="0" applyFont="1" applyBorder="1" applyAlignment="1">
      <alignment vertical="center"/>
    </xf>
    <xf numFmtId="0" fontId="40" fillId="0" borderId="0" xfId="0" applyFont="1" applyAlignment="1">
      <alignment horizontal="center" vertical="center" wrapText="1"/>
    </xf>
    <xf numFmtId="0" fontId="5" fillId="6" borderId="10" xfId="0" applyFont="1" applyFill="1" applyBorder="1" applyAlignment="1" applyProtection="1">
      <alignment horizontal="left" vertical="center" wrapText="1"/>
      <protection locked="0"/>
    </xf>
    <xf numFmtId="0" fontId="5" fillId="6" borderId="11" xfId="0" applyFont="1" applyFill="1" applyBorder="1" applyAlignment="1" applyProtection="1">
      <alignment horizontal="left" vertical="center" wrapText="1"/>
      <protection locked="0"/>
    </xf>
    <xf numFmtId="0" fontId="5" fillId="6" borderId="12" xfId="0" applyFont="1" applyFill="1" applyBorder="1" applyAlignment="1" applyProtection="1">
      <alignment horizontal="left" vertical="center" wrapText="1"/>
      <protection locked="0"/>
    </xf>
    <xf numFmtId="0" fontId="5" fillId="6" borderId="8" xfId="0" applyFont="1" applyFill="1" applyBorder="1" applyAlignment="1" applyProtection="1">
      <alignment horizontal="center" vertical="center" wrapText="1"/>
      <protection locked="0"/>
    </xf>
    <xf numFmtId="0" fontId="5" fillId="16" borderId="13" xfId="0" applyFont="1" applyFill="1" applyBorder="1" applyAlignment="1">
      <alignment vertical="center" wrapText="1"/>
    </xf>
    <xf numFmtId="0" fontId="5" fillId="16" borderId="14" xfId="0" applyFont="1" applyFill="1" applyBorder="1" applyAlignment="1">
      <alignment vertical="center" wrapText="1"/>
    </xf>
    <xf numFmtId="0" fontId="5" fillId="16" borderId="15" xfId="0" applyFont="1" applyFill="1" applyBorder="1" applyAlignment="1">
      <alignment vertical="center" wrapText="1"/>
    </xf>
    <xf numFmtId="0" fontId="5" fillId="16" borderId="18" xfId="0" applyFont="1" applyFill="1" applyBorder="1" applyAlignment="1">
      <alignment vertical="center" wrapText="1"/>
    </xf>
    <xf numFmtId="0" fontId="5" fillId="16" borderId="5" xfId="0" applyFont="1" applyFill="1" applyBorder="1" applyAlignment="1">
      <alignment vertical="center" wrapText="1"/>
    </xf>
    <xf numFmtId="0" fontId="5" fillId="16" borderId="19" xfId="0" applyFont="1" applyFill="1" applyBorder="1" applyAlignment="1">
      <alignment vertical="center" wrapText="1"/>
    </xf>
    <xf numFmtId="0" fontId="5" fillId="16" borderId="16" xfId="0" applyFont="1" applyFill="1" applyBorder="1" applyAlignment="1">
      <alignment vertical="center" wrapText="1"/>
    </xf>
    <xf numFmtId="0" fontId="5" fillId="16" borderId="9" xfId="0" applyFont="1" applyFill="1" applyBorder="1" applyAlignment="1">
      <alignment vertical="center" wrapText="1"/>
    </xf>
    <xf numFmtId="0" fontId="5" fillId="16" borderId="17" xfId="0" applyFont="1" applyFill="1" applyBorder="1" applyAlignment="1">
      <alignment vertical="center" wrapText="1"/>
    </xf>
    <xf numFmtId="0" fontId="5" fillId="17" borderId="10" xfId="0" applyFont="1" applyFill="1" applyBorder="1" applyAlignment="1">
      <alignment horizontal="center" vertical="center" wrapText="1"/>
    </xf>
    <xf numFmtId="0" fontId="5" fillId="17" borderId="11" xfId="0" applyFont="1" applyFill="1" applyBorder="1" applyAlignment="1">
      <alignment horizontal="center" vertical="center"/>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13" fillId="8" borderId="19" xfId="0" applyFont="1" applyFill="1" applyBorder="1" applyAlignment="1">
      <alignment horizontal="center" vertical="center"/>
    </xf>
    <xf numFmtId="0" fontId="13" fillId="16" borderId="8" xfId="0" applyFont="1" applyFill="1" applyBorder="1" applyAlignment="1">
      <alignment horizontal="left" vertical="center" wrapText="1"/>
    </xf>
    <xf numFmtId="0" fontId="5" fillId="16" borderId="10" xfId="0" applyFont="1" applyFill="1" applyBorder="1" applyAlignment="1">
      <alignment horizontal="left" vertical="center" wrapText="1"/>
    </xf>
    <xf numFmtId="0" fontId="5" fillId="16" borderId="11" xfId="0" applyFont="1" applyFill="1" applyBorder="1" applyAlignment="1">
      <alignment horizontal="left" vertical="center" wrapText="1"/>
    </xf>
    <xf numFmtId="0" fontId="5" fillId="16" borderId="12" xfId="0" applyFont="1" applyFill="1" applyBorder="1" applyAlignment="1">
      <alignment horizontal="left" vertical="center" wrapText="1"/>
    </xf>
    <xf numFmtId="0" fontId="5" fillId="16" borderId="8" xfId="0" applyFont="1" applyFill="1" applyBorder="1" applyAlignment="1">
      <alignment vertical="center"/>
    </xf>
    <xf numFmtId="0" fontId="5" fillId="22" borderId="10" xfId="0" applyFont="1" applyFill="1" applyBorder="1" applyAlignment="1" applyProtection="1">
      <alignment horizontal="left" vertical="center" wrapText="1"/>
      <protection locked="0"/>
    </xf>
    <xf numFmtId="0" fontId="5" fillId="22" borderId="11" xfId="0" applyFont="1" applyFill="1" applyBorder="1" applyAlignment="1" applyProtection="1">
      <alignment horizontal="left" vertical="center" wrapText="1"/>
      <protection locked="0"/>
    </xf>
    <xf numFmtId="0" fontId="5" fillId="22" borderId="12" xfId="0" applyFont="1" applyFill="1" applyBorder="1" applyAlignment="1" applyProtection="1">
      <alignment horizontal="left"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10" fillId="2" borderId="5" xfId="0" applyFont="1" applyFill="1" applyBorder="1" applyAlignment="1">
      <alignment horizontal="center" vertical="center"/>
    </xf>
    <xf numFmtId="0" fontId="6" fillId="0" borderId="5" xfId="0" applyFont="1" applyBorder="1" applyAlignment="1">
      <alignment vertical="center"/>
    </xf>
    <xf numFmtId="0" fontId="8" fillId="2" borderId="5" xfId="0" applyFont="1" applyFill="1" applyBorder="1" applyAlignment="1">
      <alignment horizontal="center" vertical="center" wrapText="1"/>
    </xf>
    <xf numFmtId="0" fontId="10" fillId="0" borderId="7" xfId="0" applyFont="1" applyBorder="1" applyAlignment="1">
      <alignment horizontal="center" vertical="center"/>
    </xf>
    <xf numFmtId="0" fontId="6" fillId="0" borderId="7" xfId="0" applyFont="1" applyBorder="1" applyAlignment="1">
      <alignment vertical="center"/>
    </xf>
    <xf numFmtId="164" fontId="5" fillId="3" borderId="6" xfId="0" applyNumberFormat="1" applyFont="1" applyFill="1" applyBorder="1" applyAlignment="1" applyProtection="1">
      <alignment horizontal="center" vertical="center"/>
      <protection locked="0"/>
    </xf>
    <xf numFmtId="0" fontId="6" fillId="0" borderId="6" xfId="0" applyFont="1" applyBorder="1" applyAlignment="1" applyProtection="1">
      <alignment vertical="center"/>
      <protection locked="0"/>
    </xf>
    <xf numFmtId="0" fontId="10" fillId="2" borderId="7" xfId="0" applyFont="1" applyFill="1" applyBorder="1" applyAlignment="1">
      <alignment horizontal="center" vertical="center"/>
    </xf>
    <xf numFmtId="164" fontId="5" fillId="3" borderId="6" xfId="0" applyNumberFormat="1" applyFont="1" applyFill="1" applyBorder="1" applyAlignment="1" applyProtection="1">
      <alignment horizontal="center" vertical="center" wrapText="1"/>
      <protection locked="0"/>
    </xf>
    <xf numFmtId="0" fontId="16" fillId="0" borderId="6" xfId="0" applyFont="1" applyBorder="1" applyAlignment="1" applyProtection="1">
      <alignment vertical="center" wrapText="1"/>
      <protection locked="0"/>
    </xf>
    <xf numFmtId="0" fontId="5" fillId="6" borderId="5" xfId="0" applyFont="1" applyFill="1" applyBorder="1" applyAlignment="1" applyProtection="1">
      <alignment horizontal="center" vertical="center" wrapText="1"/>
      <protection locked="0"/>
    </xf>
    <xf numFmtId="0" fontId="5" fillId="22" borderId="10" xfId="0" applyFont="1" applyFill="1" applyBorder="1" applyAlignment="1" applyProtection="1">
      <alignment horizontal="center" vertical="center" wrapText="1"/>
      <protection locked="0"/>
    </xf>
    <xf numFmtId="0" fontId="5" fillId="22" borderId="11" xfId="0" applyFont="1" applyFill="1" applyBorder="1" applyAlignment="1" applyProtection="1">
      <alignment horizontal="center" vertical="center" wrapText="1"/>
      <protection locked="0"/>
    </xf>
    <xf numFmtId="0" fontId="5" fillId="22" borderId="12" xfId="0" applyFont="1" applyFill="1" applyBorder="1" applyAlignment="1" applyProtection="1">
      <alignment horizontal="center" vertical="center" wrapText="1"/>
      <protection locked="0"/>
    </xf>
    <xf numFmtId="0" fontId="83" fillId="26" borderId="27" xfId="0" applyFont="1" applyFill="1" applyBorder="1" applyAlignment="1">
      <alignment horizontal="center" vertical="center" wrapText="1"/>
    </xf>
    <xf numFmtId="0" fontId="79" fillId="0" borderId="28" xfId="0" applyFont="1" applyBorder="1"/>
    <xf numFmtId="0" fontId="79" fillId="0" borderId="29" xfId="0" applyFont="1" applyBorder="1"/>
    <xf numFmtId="0" fontId="80" fillId="26" borderId="27" xfId="0" applyFont="1" applyFill="1" applyBorder="1" applyAlignment="1">
      <alignment horizontal="center" vertical="center" wrapText="1"/>
    </xf>
    <xf numFmtId="0" fontId="5" fillId="16" borderId="8" xfId="0" applyFont="1" applyFill="1" applyBorder="1" applyAlignment="1">
      <alignment horizontal="left" vertical="center"/>
    </xf>
    <xf numFmtId="0" fontId="67" fillId="0" borderId="0" xfId="0" applyFont="1" applyAlignment="1">
      <alignment horizontal="center" vertical="top" wrapText="1"/>
    </xf>
    <xf numFmtId="0" fontId="27" fillId="16" borderId="10" xfId="0" applyFont="1" applyFill="1" applyBorder="1" applyAlignment="1">
      <alignment horizontal="left" vertical="center" wrapText="1"/>
    </xf>
    <xf numFmtId="0" fontId="27" fillId="16" borderId="11" xfId="0" applyFont="1" applyFill="1" applyBorder="1" applyAlignment="1">
      <alignment horizontal="left" vertical="center" wrapText="1"/>
    </xf>
    <xf numFmtId="0" fontId="27" fillId="16" borderId="12" xfId="0" applyFont="1" applyFill="1" applyBorder="1" applyAlignment="1">
      <alignment horizontal="left" vertical="center" wrapText="1"/>
    </xf>
    <xf numFmtId="0" fontId="5" fillId="17" borderId="10" xfId="0" applyFont="1" applyFill="1" applyBorder="1" applyAlignment="1">
      <alignment horizontal="left" vertical="center" wrapText="1"/>
    </xf>
    <xf numFmtId="0" fontId="5" fillId="17" borderId="11" xfId="0" applyFont="1" applyFill="1" applyBorder="1" applyAlignment="1">
      <alignment horizontal="left" vertical="center" wrapText="1"/>
    </xf>
    <xf numFmtId="0" fontId="5" fillId="17" borderId="12" xfId="0" applyFont="1" applyFill="1" applyBorder="1" applyAlignment="1">
      <alignment horizontal="left" vertical="center" wrapText="1"/>
    </xf>
    <xf numFmtId="0" fontId="5" fillId="16" borderId="10" xfId="0" applyFont="1" applyFill="1" applyBorder="1" applyAlignment="1">
      <alignment vertical="center" wrapText="1"/>
    </xf>
    <xf numFmtId="0" fontId="5" fillId="16" borderId="11" xfId="0" applyFont="1" applyFill="1" applyBorder="1" applyAlignment="1">
      <alignment vertical="center" wrapText="1"/>
    </xf>
    <xf numFmtId="0" fontId="5"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5" fillId="16" borderId="8" xfId="0" applyFont="1" applyFill="1" applyBorder="1" applyAlignment="1">
      <alignment horizontal="left" vertical="center" wrapText="1"/>
    </xf>
    <xf numFmtId="0" fontId="5" fillId="16" borderId="10" xfId="0" applyFont="1" applyFill="1" applyBorder="1" applyAlignment="1">
      <alignment horizontal="left" vertical="center"/>
    </xf>
    <xf numFmtId="0" fontId="5" fillId="16" borderId="11" xfId="0" applyFont="1" applyFill="1" applyBorder="1" applyAlignment="1">
      <alignment horizontal="left" vertical="center"/>
    </xf>
    <xf numFmtId="0" fontId="5" fillId="16" borderId="12" xfId="0" applyFont="1" applyFill="1" applyBorder="1" applyAlignment="1">
      <alignment horizontal="left" vertical="center"/>
    </xf>
    <xf numFmtId="0" fontId="7"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5"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5" fillId="4" borderId="8" xfId="0" applyFont="1" applyFill="1" applyBorder="1" applyAlignment="1" applyProtection="1">
      <alignment horizontal="left" vertical="center" wrapText="1"/>
      <protection locked="0"/>
    </xf>
    <xf numFmtId="0" fontId="13"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5" fillId="19" borderId="22" xfId="0" applyFont="1" applyFill="1" applyBorder="1" applyAlignment="1">
      <alignment horizontal="center" vertical="center"/>
    </xf>
    <xf numFmtId="0" fontId="5" fillId="19" borderId="13" xfId="0" applyFont="1" applyFill="1" applyBorder="1" applyAlignment="1">
      <alignment horizontal="center" vertical="center" wrapText="1"/>
    </xf>
    <xf numFmtId="0" fontId="5" fillId="19" borderId="15" xfId="0" applyFont="1" applyFill="1" applyBorder="1" applyAlignment="1">
      <alignment horizontal="center" vertical="center" wrapText="1"/>
    </xf>
    <xf numFmtId="0" fontId="5" fillId="19" borderId="8" xfId="0" applyFont="1" applyFill="1" applyBorder="1" applyAlignment="1">
      <alignment horizontal="center"/>
    </xf>
    <xf numFmtId="0" fontId="27" fillId="6" borderId="8" xfId="0" applyFont="1" applyFill="1" applyBorder="1" applyAlignment="1" applyProtection="1">
      <alignment horizontal="center" vertical="center"/>
      <protection locked="0"/>
    </xf>
    <xf numFmtId="0" fontId="8" fillId="19" borderId="8" xfId="0" applyFont="1" applyFill="1" applyBorder="1" applyAlignment="1">
      <alignment horizontal="left" wrapText="1"/>
    </xf>
    <xf numFmtId="0" fontId="5" fillId="19" borderId="8" xfId="0" applyFont="1" applyFill="1" applyBorder="1" applyAlignment="1">
      <alignment horizontal="left"/>
    </xf>
    <xf numFmtId="0" fontId="5" fillId="19" borderId="8" xfId="0" applyFont="1" applyFill="1" applyBorder="1" applyAlignment="1">
      <alignment horizontal="center" vertical="center"/>
    </xf>
    <xf numFmtId="0" fontId="5" fillId="2" borderId="14" xfId="0" applyFont="1" applyFill="1" applyBorder="1" applyAlignment="1">
      <alignment horizontal="center"/>
    </xf>
    <xf numFmtId="0" fontId="5" fillId="14" borderId="10" xfId="0" applyFont="1" applyFill="1" applyBorder="1" applyAlignment="1" applyProtection="1">
      <alignment horizontal="center" vertical="center"/>
      <protection locked="0"/>
    </xf>
    <xf numFmtId="0" fontId="5" fillId="14" borderId="12" xfId="0" applyFont="1" applyFill="1" applyBorder="1" applyAlignment="1" applyProtection="1">
      <alignment horizontal="center" vertical="center"/>
      <protection locked="0"/>
    </xf>
    <xf numFmtId="0" fontId="5" fillId="19" borderId="10" xfId="0" applyFont="1" applyFill="1" applyBorder="1" applyAlignment="1">
      <alignment horizontal="center" wrapText="1"/>
    </xf>
    <xf numFmtId="0" fontId="5" fillId="19" borderId="11" xfId="0" applyFont="1" applyFill="1" applyBorder="1" applyAlignment="1">
      <alignment horizontal="center" wrapText="1"/>
    </xf>
    <xf numFmtId="0" fontId="5" fillId="19" borderId="12" xfId="0" applyFont="1" applyFill="1" applyBorder="1" applyAlignment="1">
      <alignment horizontal="center" wrapText="1"/>
    </xf>
    <xf numFmtId="0" fontId="5" fillId="19" borderId="8" xfId="0" applyFont="1" applyFill="1" applyBorder="1" applyAlignment="1">
      <alignment horizontal="left" wrapText="1"/>
    </xf>
    <xf numFmtId="0" fontId="8" fillId="19" borderId="10" xfId="0" applyFont="1" applyFill="1" applyBorder="1" applyAlignment="1">
      <alignment horizontal="left" wrapText="1"/>
    </xf>
    <xf numFmtId="0" fontId="8" fillId="19" borderId="11" xfId="0" applyFont="1" applyFill="1" applyBorder="1" applyAlignment="1">
      <alignment horizontal="left" wrapText="1"/>
    </xf>
    <xf numFmtId="0" fontId="8" fillId="19" borderId="12" xfId="0" applyFont="1" applyFill="1" applyBorder="1" applyAlignment="1">
      <alignment horizontal="left" wrapText="1"/>
    </xf>
    <xf numFmtId="0" fontId="5" fillId="14" borderId="10" xfId="0" applyFont="1" applyFill="1" applyBorder="1" applyAlignment="1" applyProtection="1">
      <alignment horizontal="center" vertical="center" wrapText="1"/>
      <protection locked="0"/>
    </xf>
    <xf numFmtId="0" fontId="5" fillId="14" borderId="12" xfId="0" applyFont="1" applyFill="1" applyBorder="1" applyAlignment="1" applyProtection="1">
      <alignment horizontal="center" vertical="center" wrapText="1"/>
      <protection locked="0"/>
    </xf>
    <xf numFmtId="0" fontId="5" fillId="19" borderId="8" xfId="0" applyFont="1" applyFill="1" applyBorder="1" applyAlignment="1">
      <alignment horizontal="center" vertical="center" wrapText="1"/>
    </xf>
    <xf numFmtId="0" fontId="5" fillId="19" borderId="10" xfId="0" applyFont="1" applyFill="1" applyBorder="1" applyAlignment="1">
      <alignment horizontal="center" vertical="center" wrapText="1"/>
    </xf>
    <xf numFmtId="0" fontId="5" fillId="19" borderId="12" xfId="0" applyFont="1" applyFill="1" applyBorder="1" applyAlignment="1">
      <alignment horizontal="center" vertical="center" wrapText="1"/>
    </xf>
    <xf numFmtId="0" fontId="5" fillId="14" borderId="10" xfId="0" applyFont="1" applyFill="1" applyBorder="1" applyAlignment="1" applyProtection="1">
      <alignment horizontal="center"/>
      <protection locked="0"/>
    </xf>
    <xf numFmtId="0" fontId="5" fillId="14" borderId="12" xfId="0" applyFont="1" applyFill="1" applyBorder="1" applyAlignment="1" applyProtection="1">
      <alignment horizontal="center"/>
      <protection locked="0"/>
    </xf>
    <xf numFmtId="0" fontId="5" fillId="19" borderId="10" xfId="0" applyFont="1" applyFill="1" applyBorder="1" applyAlignment="1">
      <alignment horizontal="center"/>
    </xf>
    <xf numFmtId="0" fontId="5" fillId="19" borderId="11" xfId="0" applyFont="1" applyFill="1" applyBorder="1" applyAlignment="1">
      <alignment horizontal="center"/>
    </xf>
    <xf numFmtId="0" fontId="5" fillId="19" borderId="12" xfId="0" applyFont="1" applyFill="1" applyBorder="1" applyAlignment="1">
      <alignment horizontal="center"/>
    </xf>
    <xf numFmtId="0" fontId="5" fillId="19" borderId="10" xfId="0" applyFont="1" applyFill="1" applyBorder="1" applyAlignment="1">
      <alignment horizontal="center" vertical="center"/>
    </xf>
    <xf numFmtId="0" fontId="5" fillId="19" borderId="11" xfId="0" applyFont="1" applyFill="1" applyBorder="1" applyAlignment="1">
      <alignment horizontal="center" vertical="center"/>
    </xf>
    <xf numFmtId="0" fontId="5" fillId="19" borderId="12" xfId="0" applyFont="1" applyFill="1" applyBorder="1" applyAlignment="1">
      <alignment horizontal="center" vertical="center"/>
    </xf>
    <xf numFmtId="0" fontId="8" fillId="2" borderId="5" xfId="0" applyFont="1" applyFill="1" applyBorder="1" applyAlignment="1">
      <alignment horizontal="left" vertical="center" wrapText="1"/>
    </xf>
    <xf numFmtId="0" fontId="8" fillId="10" borderId="10" xfId="0" applyFont="1" applyFill="1" applyBorder="1" applyAlignment="1">
      <alignment horizontal="left" vertical="top" wrapText="1"/>
    </xf>
    <xf numFmtId="0" fontId="8" fillId="10" borderId="11" xfId="0" applyFont="1" applyFill="1" applyBorder="1" applyAlignment="1">
      <alignment horizontal="left" vertical="top" wrapText="1"/>
    </xf>
    <xf numFmtId="0" fontId="8" fillId="10" borderId="12" xfId="0" applyFont="1" applyFill="1" applyBorder="1" applyAlignment="1">
      <alignment horizontal="left" vertical="top" wrapText="1"/>
    </xf>
    <xf numFmtId="0" fontId="5" fillId="6" borderId="10" xfId="0" applyFont="1" applyFill="1" applyBorder="1" applyAlignment="1" applyProtection="1">
      <alignment horizontal="center"/>
      <protection locked="0"/>
    </xf>
    <xf numFmtId="0" fontId="5" fillId="6" borderId="11" xfId="0" applyFont="1" applyFill="1" applyBorder="1" applyAlignment="1" applyProtection="1">
      <alignment horizontal="center"/>
      <protection locked="0"/>
    </xf>
    <xf numFmtId="0" fontId="5" fillId="6" borderId="12" xfId="0" applyFont="1" applyFill="1" applyBorder="1" applyAlignment="1" applyProtection="1">
      <alignment horizontal="center"/>
      <protection locked="0"/>
    </xf>
    <xf numFmtId="0" fontId="5" fillId="10" borderId="8" xfId="0" applyFont="1" applyFill="1" applyBorder="1" applyAlignment="1">
      <alignment horizontal="left" vertical="center"/>
    </xf>
    <xf numFmtId="0" fontId="5" fillId="6" borderId="8" xfId="0" applyFont="1" applyFill="1" applyBorder="1" applyAlignment="1" applyProtection="1">
      <alignment horizontal="center"/>
      <protection locked="0"/>
    </xf>
    <xf numFmtId="0" fontId="8" fillId="19" borderId="8" xfId="0" applyFont="1" applyFill="1" applyBorder="1" applyAlignment="1">
      <alignment horizontal="left"/>
    </xf>
    <xf numFmtId="0" fontId="5" fillId="0" borderId="18" xfId="0" applyFont="1" applyBorder="1" applyAlignment="1">
      <alignment horizontal="left"/>
    </xf>
    <xf numFmtId="0" fontId="5" fillId="0" borderId="5" xfId="0" applyFont="1" applyBorder="1" applyAlignment="1">
      <alignment horizontal="left"/>
    </xf>
    <xf numFmtId="0" fontId="8" fillId="16" borderId="8" xfId="0" applyFont="1" applyFill="1" applyBorder="1" applyAlignment="1">
      <alignment horizontal="center" vertical="center" wrapText="1"/>
    </xf>
    <xf numFmtId="0" fontId="5" fillId="5" borderId="18" xfId="0" applyFont="1" applyFill="1" applyBorder="1" applyAlignment="1">
      <alignment horizontal="left" vertical="top" wrapText="1"/>
    </xf>
    <xf numFmtId="0" fontId="5" fillId="5" borderId="5" xfId="0" applyFont="1" applyFill="1" applyBorder="1" applyAlignment="1">
      <alignment horizontal="left" vertical="top" wrapText="1"/>
    </xf>
    <xf numFmtId="0" fontId="8" fillId="16" borderId="8" xfId="0" applyFont="1" applyFill="1" applyBorder="1" applyAlignment="1">
      <alignment horizontal="center" vertical="center"/>
    </xf>
    <xf numFmtId="0" fontId="5" fillId="9" borderId="22" xfId="0" applyFont="1" applyFill="1" applyBorder="1" applyAlignment="1" applyProtection="1">
      <alignment horizontal="left" vertical="center" wrapText="1"/>
      <protection locked="0"/>
    </xf>
    <xf numFmtId="0" fontId="5" fillId="9" borderId="26" xfId="0" applyFont="1" applyFill="1" applyBorder="1" applyAlignment="1" applyProtection="1">
      <alignment horizontal="left" vertical="center" wrapText="1"/>
      <protection locked="0"/>
    </xf>
    <xf numFmtId="0" fontId="5" fillId="9" borderId="23" xfId="0" applyFont="1" applyFill="1" applyBorder="1" applyAlignment="1" applyProtection="1">
      <alignment horizontal="left" vertical="center" wrapText="1"/>
      <protection locked="0"/>
    </xf>
    <xf numFmtId="0" fontId="5" fillId="9" borderId="22" xfId="0" applyFont="1" applyFill="1" applyBorder="1" applyAlignment="1" applyProtection="1">
      <alignment horizontal="center" vertical="center" wrapText="1"/>
      <protection locked="0"/>
    </xf>
    <xf numFmtId="0" fontId="5" fillId="9" borderId="26" xfId="0" applyFont="1" applyFill="1" applyBorder="1" applyAlignment="1" applyProtection="1">
      <alignment horizontal="center" vertical="center" wrapText="1"/>
      <protection locked="0"/>
    </xf>
    <xf numFmtId="0" fontId="5" fillId="9" borderId="23" xfId="0" applyFont="1" applyFill="1" applyBorder="1" applyAlignment="1" applyProtection="1">
      <alignment horizontal="center" vertical="center" wrapText="1"/>
      <protection locked="0"/>
    </xf>
    <xf numFmtId="0" fontId="81" fillId="26" borderId="27" xfId="0" applyFont="1" applyFill="1" applyBorder="1" applyAlignment="1">
      <alignment horizontal="left" wrapText="1"/>
    </xf>
    <xf numFmtId="0" fontId="79" fillId="0" borderId="28" xfId="0" applyFont="1" applyBorder="1" applyAlignment="1">
      <alignment horizontal="left"/>
    </xf>
    <xf numFmtId="0" fontId="79" fillId="0" borderId="29" xfId="0" applyFont="1" applyBorder="1" applyAlignment="1">
      <alignment horizontal="left"/>
    </xf>
    <xf numFmtId="0" fontId="81" fillId="26" borderId="27" xfId="0" applyFont="1" applyFill="1" applyBorder="1" applyAlignment="1">
      <alignment horizontal="center" vertical="center" wrapText="1"/>
    </xf>
    <xf numFmtId="0" fontId="80" fillId="26" borderId="22" xfId="0" applyFont="1" applyFill="1" applyBorder="1" applyAlignment="1">
      <alignment horizontal="left" vertical="center" wrapText="1"/>
    </xf>
    <xf numFmtId="0" fontId="80" fillId="26" borderId="26" xfId="0" applyFont="1" applyFill="1" applyBorder="1" applyAlignment="1">
      <alignment horizontal="left" vertical="center" wrapText="1"/>
    </xf>
    <xf numFmtId="0" fontId="80" fillId="26" borderId="23" xfId="0" applyFont="1" applyFill="1" applyBorder="1" applyAlignment="1">
      <alignment horizontal="left" vertical="center" wrapText="1"/>
    </xf>
    <xf numFmtId="0" fontId="80" fillId="26" borderId="31" xfId="0" applyFont="1" applyFill="1" applyBorder="1" applyAlignment="1">
      <alignment horizontal="center" vertical="center" wrapText="1"/>
    </xf>
    <xf numFmtId="0" fontId="79" fillId="0" borderId="32" xfId="0" applyFont="1" applyBorder="1"/>
    <xf numFmtId="0" fontId="79" fillId="0" borderId="33" xfId="0" applyFont="1" applyBorder="1"/>
    <xf numFmtId="0" fontId="85" fillId="9" borderId="10" xfId="0" applyFont="1" applyFill="1" applyBorder="1" applyAlignment="1" applyProtection="1">
      <alignment horizontal="center" vertical="center" wrapText="1"/>
      <protection locked="0"/>
    </xf>
    <xf numFmtId="0" fontId="85" fillId="9" borderId="11" xfId="0" applyFont="1" applyFill="1" applyBorder="1" applyAlignment="1" applyProtection="1">
      <alignment horizontal="center" vertical="center" wrapText="1"/>
      <protection locked="0"/>
    </xf>
    <xf numFmtId="0" fontId="85" fillId="9" borderId="12" xfId="0" applyFont="1" applyFill="1" applyBorder="1" applyAlignment="1" applyProtection="1">
      <alignment horizontal="center" vertical="center" wrapText="1"/>
      <protection locked="0"/>
    </xf>
    <xf numFmtId="0" fontId="5" fillId="9" borderId="10" xfId="0" applyFont="1" applyFill="1" applyBorder="1" applyAlignment="1" applyProtection="1">
      <alignment horizontal="center" vertical="center" wrapText="1"/>
      <protection locked="0"/>
    </xf>
    <xf numFmtId="0" fontId="5" fillId="9" borderId="11" xfId="0" applyFont="1" applyFill="1" applyBorder="1" applyAlignment="1" applyProtection="1">
      <alignment horizontal="center" vertical="center" wrapText="1"/>
      <protection locked="0"/>
    </xf>
    <xf numFmtId="0" fontId="5" fillId="9" borderId="12" xfId="0" applyFont="1" applyFill="1" applyBorder="1" applyAlignment="1" applyProtection="1">
      <alignment horizontal="center" vertical="center" wrapText="1"/>
      <protection locked="0"/>
    </xf>
    <xf numFmtId="0" fontId="42" fillId="16" borderId="13" xfId="0" applyFont="1" applyFill="1" applyBorder="1" applyAlignment="1">
      <alignment horizontal="center" vertical="center" wrapText="1"/>
    </xf>
    <xf numFmtId="0" fontId="42" fillId="16" borderId="15" xfId="0" applyFont="1" applyFill="1" applyBorder="1" applyAlignment="1">
      <alignment horizontal="center" vertical="center" wrapText="1"/>
    </xf>
    <xf numFmtId="43" fontId="5" fillId="19" borderId="10" xfId="1" applyFont="1" applyFill="1" applyBorder="1" applyAlignment="1" applyProtection="1">
      <alignment horizontal="center" vertical="center"/>
    </xf>
    <xf numFmtId="43" fontId="5" fillId="19" borderId="11" xfId="1" applyFont="1" applyFill="1" applyBorder="1" applyAlignment="1" applyProtection="1">
      <alignment horizontal="center" vertical="center"/>
    </xf>
    <xf numFmtId="0" fontId="5" fillId="17" borderId="11" xfId="0" applyFont="1" applyFill="1" applyBorder="1" applyAlignment="1">
      <alignment horizontal="center" vertical="center" wrapText="1"/>
    </xf>
    <xf numFmtId="0" fontId="5" fillId="17" borderId="12" xfId="0" applyFont="1" applyFill="1" applyBorder="1" applyAlignment="1">
      <alignment horizontal="center" vertical="center" wrapText="1"/>
    </xf>
    <xf numFmtId="0" fontId="18" fillId="5" borderId="0" xfId="0" applyFont="1" applyFill="1" applyAlignment="1">
      <alignment horizontal="left"/>
    </xf>
    <xf numFmtId="0" fontId="5" fillId="16" borderId="8" xfId="0" applyFont="1" applyFill="1" applyBorder="1" applyAlignment="1">
      <alignment wrapText="1"/>
    </xf>
    <xf numFmtId="43" fontId="5" fillId="19" borderId="8" xfId="1" applyFont="1" applyFill="1" applyBorder="1" applyAlignment="1" applyProtection="1">
      <alignment horizontal="center" vertical="center"/>
    </xf>
    <xf numFmtId="0" fontId="13" fillId="16" borderId="10" xfId="0" applyFont="1" applyFill="1" applyBorder="1" applyAlignment="1">
      <alignment horizontal="left" vertical="center" wrapText="1"/>
    </xf>
    <xf numFmtId="0" fontId="13" fillId="16" borderId="11" xfId="0" applyFont="1" applyFill="1" applyBorder="1" applyAlignment="1">
      <alignment horizontal="left" vertical="center" wrapText="1"/>
    </xf>
    <xf numFmtId="0" fontId="13" fillId="16" borderId="12" xfId="0" applyFont="1" applyFill="1" applyBorder="1" applyAlignment="1">
      <alignment horizontal="left" vertical="center" wrapText="1"/>
    </xf>
    <xf numFmtId="2" fontId="5" fillId="19" borderId="10" xfId="0" applyNumberFormat="1" applyFont="1" applyFill="1" applyBorder="1" applyAlignment="1">
      <alignment horizontal="center" vertical="center"/>
    </xf>
    <xf numFmtId="0" fontId="8" fillId="14" borderId="10" xfId="0" applyFont="1" applyFill="1" applyBorder="1" applyAlignment="1" applyProtection="1">
      <alignment horizontal="center"/>
      <protection locked="0"/>
    </xf>
    <xf numFmtId="0" fontId="8" fillId="14" borderId="11" xfId="0" applyFont="1" applyFill="1" applyBorder="1" applyAlignment="1" applyProtection="1">
      <alignment horizontal="center"/>
      <protection locked="0"/>
    </xf>
    <xf numFmtId="0" fontId="8" fillId="14" borderId="12" xfId="0" applyFont="1" applyFill="1" applyBorder="1" applyAlignment="1" applyProtection="1">
      <alignment horizontal="center"/>
      <protection locked="0"/>
    </xf>
    <xf numFmtId="0" fontId="13" fillId="8" borderId="5" xfId="0" applyFont="1" applyFill="1" applyBorder="1" applyAlignment="1">
      <alignment horizontal="center" vertical="center"/>
    </xf>
    <xf numFmtId="0" fontId="5" fillId="16" borderId="8" xfId="0" applyFont="1" applyFill="1" applyBorder="1" applyAlignment="1">
      <alignment vertical="center" wrapText="1"/>
    </xf>
    <xf numFmtId="0" fontId="5" fillId="17" borderId="8" xfId="0" applyFont="1" applyFill="1" applyBorder="1" applyAlignment="1">
      <alignment horizontal="center" vertical="center"/>
    </xf>
    <xf numFmtId="0" fontId="8" fillId="17" borderId="10" xfId="0" applyFont="1" applyFill="1" applyBorder="1" applyAlignment="1">
      <alignment horizontal="right"/>
    </xf>
    <xf numFmtId="0" fontId="8" fillId="17" borderId="11" xfId="0" applyFont="1" applyFill="1" applyBorder="1" applyAlignment="1">
      <alignment horizontal="right"/>
    </xf>
    <xf numFmtId="2" fontId="8" fillId="17" borderId="8" xfId="1" applyNumberFormat="1" applyFont="1" applyFill="1" applyBorder="1" applyAlignment="1" applyProtection="1">
      <alignment horizontal="center"/>
    </xf>
    <xf numFmtId="0" fontId="5" fillId="5" borderId="18" xfId="0" applyFont="1" applyFill="1" applyBorder="1" applyAlignment="1">
      <alignment horizontal="center"/>
    </xf>
    <xf numFmtId="0" fontId="5" fillId="5" borderId="5" xfId="0" applyFont="1" applyFill="1" applyBorder="1" applyAlignment="1">
      <alignment horizontal="center"/>
    </xf>
    <xf numFmtId="0" fontId="53" fillId="10" borderId="8" xfId="0" applyFont="1" applyFill="1" applyBorder="1" applyAlignment="1">
      <alignment horizontal="center"/>
    </xf>
    <xf numFmtId="0" fontId="49" fillId="10" borderId="8" xfId="0" applyFont="1" applyFill="1" applyBorder="1" applyAlignment="1">
      <alignment horizontal="left" vertical="top" wrapText="1"/>
    </xf>
    <xf numFmtId="0" fontId="60" fillId="10" borderId="8" xfId="0" applyFont="1" applyFill="1" applyBorder="1" applyAlignment="1">
      <alignment horizontal="justify" vertical="top" wrapText="1"/>
    </xf>
    <xf numFmtId="0" fontId="60" fillId="10" borderId="8" xfId="0" applyFont="1" applyFill="1" applyBorder="1" applyAlignment="1">
      <alignment horizontal="justify" vertical="top"/>
    </xf>
    <xf numFmtId="0" fontId="55" fillId="4" borderId="22" xfId="0" applyFont="1" applyFill="1" applyBorder="1" applyAlignment="1" applyProtection="1">
      <alignment horizontal="center" vertical="center"/>
      <protection locked="0"/>
    </xf>
    <xf numFmtId="0" fontId="55" fillId="4" borderId="26" xfId="0" applyFont="1" applyFill="1" applyBorder="1" applyAlignment="1" applyProtection="1">
      <alignment horizontal="center" vertical="center"/>
      <protection locked="0"/>
    </xf>
    <xf numFmtId="0" fontId="55" fillId="4" borderId="23" xfId="0" applyFont="1" applyFill="1" applyBorder="1" applyAlignment="1" applyProtection="1">
      <alignment horizontal="center" vertical="center"/>
      <protection locked="0"/>
    </xf>
    <xf numFmtId="0" fontId="60" fillId="10" borderId="8" xfId="0" applyFont="1" applyFill="1" applyBorder="1" applyAlignment="1">
      <alignment horizontal="left" vertical="top" wrapText="1"/>
    </xf>
    <xf numFmtId="0" fontId="60" fillId="10" borderId="8" xfId="0" applyFont="1" applyFill="1" applyBorder="1" applyAlignment="1">
      <alignment horizontal="center" vertical="top" wrapText="1"/>
    </xf>
    <xf numFmtId="0" fontId="54" fillId="10" borderId="8" xfId="0" applyFont="1" applyFill="1" applyBorder="1" applyAlignment="1">
      <alignment horizontal="left" vertical="top" wrapText="1"/>
    </xf>
    <xf numFmtId="0" fontId="54" fillId="10" borderId="8" xfId="0" applyFont="1" applyFill="1" applyBorder="1" applyAlignment="1">
      <alignment horizontal="center" vertical="top" wrapText="1"/>
    </xf>
    <xf numFmtId="0" fontId="54" fillId="10" borderId="8" xfId="0" applyFont="1" applyFill="1" applyBorder="1" applyAlignment="1">
      <alignment horizontal="center" vertical="center" wrapText="1"/>
    </xf>
    <xf numFmtId="0" fontId="55" fillId="4" borderId="22" xfId="0" applyFont="1" applyFill="1" applyBorder="1" applyAlignment="1" applyProtection="1">
      <alignment horizontal="center" vertical="center" wrapText="1"/>
      <protection locked="0"/>
    </xf>
    <xf numFmtId="0" fontId="55" fillId="4" borderId="26" xfId="0" applyFont="1" applyFill="1" applyBorder="1" applyAlignment="1" applyProtection="1">
      <alignment horizontal="center" vertical="center" wrapText="1"/>
      <protection locked="0"/>
    </xf>
    <xf numFmtId="0" fontId="55" fillId="4" borderId="23" xfId="0" applyFont="1" applyFill="1" applyBorder="1" applyAlignment="1" applyProtection="1">
      <alignment horizontal="center" vertical="center" wrapText="1"/>
      <protection locked="0"/>
    </xf>
    <xf numFmtId="0" fontId="53" fillId="10" borderId="22" xfId="0" applyFont="1" applyFill="1" applyBorder="1" applyAlignment="1">
      <alignment horizontal="center" vertical="center" wrapText="1"/>
    </xf>
    <xf numFmtId="0" fontId="53" fillId="10" borderId="26" xfId="0" applyFont="1" applyFill="1" applyBorder="1" applyAlignment="1">
      <alignment horizontal="center" vertical="center" wrapText="1"/>
    </xf>
    <xf numFmtId="0" fontId="53" fillId="10" borderId="23" xfId="0" applyFont="1" applyFill="1" applyBorder="1" applyAlignment="1">
      <alignment horizontal="center" vertical="center" wrapText="1"/>
    </xf>
    <xf numFmtId="0" fontId="60" fillId="10" borderId="8" xfId="0" applyFont="1" applyFill="1" applyBorder="1" applyAlignment="1">
      <alignment vertical="top" wrapText="1"/>
    </xf>
    <xf numFmtId="0" fontId="67" fillId="0" borderId="0" xfId="0" applyFont="1" applyAlignment="1">
      <alignment horizontal="center" vertical="top"/>
    </xf>
    <xf numFmtId="0" fontId="5" fillId="10" borderId="0" xfId="0" applyFont="1" applyFill="1" applyAlignment="1">
      <alignment horizontal="left" vertical="center" wrapText="1"/>
    </xf>
    <xf numFmtId="0" fontId="18" fillId="0" borderId="8" xfId="0" applyFont="1" applyBorder="1" applyAlignment="1">
      <alignment horizontal="left" vertical="center"/>
    </xf>
    <xf numFmtId="0" fontId="13" fillId="0" borderId="8" xfId="0" applyFont="1" applyBorder="1" applyAlignment="1">
      <alignment horizontal="left" wrapText="1"/>
    </xf>
    <xf numFmtId="0" fontId="13" fillId="0" borderId="8" xfId="0" applyFont="1" applyBorder="1" applyAlignment="1">
      <alignment horizontal="left"/>
    </xf>
    <xf numFmtId="0" fontId="13" fillId="13" borderId="8" xfId="0" applyFont="1" applyFill="1" applyBorder="1" applyAlignment="1" applyProtection="1">
      <alignment horizontal="center" vertical="center"/>
      <protection locked="0"/>
    </xf>
    <xf numFmtId="0" fontId="18" fillId="5" borderId="0" xfId="0" applyFont="1" applyFill="1" applyAlignment="1">
      <alignment horizontal="left" vertical="center" wrapText="1"/>
    </xf>
    <xf numFmtId="0" fontId="19" fillId="5" borderId="0" xfId="0" applyFont="1" applyFill="1" applyAlignment="1">
      <alignment horizontal="left" wrapText="1"/>
    </xf>
  </cellXfs>
  <cellStyles count="11">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Įprastas 3" xfId="10" xr:uid="{407B2B39-41F5-4CC9-8C68-C84E282236AD}"/>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4" zoomScaleNormal="100" workbookViewId="0">
      <selection activeCell="C11" sqref="C11"/>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43"/>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44"/>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44"/>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45"/>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80"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64" t="s">
        <v>800</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6" t="s">
        <v>801</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25">
      <c r="A9" s="21"/>
      <c r="B9" s="162" t="s">
        <v>799</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25">
      <c r="A15" s="348" t="s">
        <v>542</v>
      </c>
      <c r="B15" s="102" t="s">
        <v>543</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348"/>
      <c r="B16" s="103" t="s">
        <v>544</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25">
      <c r="A17" s="104"/>
      <c r="B17" s="105" t="s">
        <v>545</v>
      </c>
      <c r="C17" s="106" t="s">
        <v>847</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346">
        <v>1</v>
      </c>
      <c r="B18" s="346" t="s">
        <v>546</v>
      </c>
      <c r="C18" s="337" t="s">
        <v>547</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25">
      <c r="A19" s="346"/>
      <c r="B19" s="346"/>
      <c r="C19" s="337"/>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46">
        <v>2</v>
      </c>
      <c r="B20" s="346" t="s">
        <v>548</v>
      </c>
      <c r="C20" s="347" t="s">
        <v>549</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25">
      <c r="A21" s="346"/>
      <c r="B21" s="346"/>
      <c r="C21" s="347"/>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25">
      <c r="A22" s="346"/>
      <c r="B22" s="346"/>
      <c r="C22" s="347"/>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25">
      <c r="A23" s="341">
        <v>3</v>
      </c>
      <c r="B23" s="342" t="s">
        <v>550</v>
      </c>
      <c r="C23" s="337" t="s">
        <v>551</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25">
      <c r="A24" s="341"/>
      <c r="B24" s="342"/>
      <c r="C24" s="337"/>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25">
      <c r="A25" s="341"/>
      <c r="B25" s="342"/>
      <c r="C25" s="337"/>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25">
      <c r="A26" s="341">
        <v>4</v>
      </c>
      <c r="B26" s="342" t="s">
        <v>552</v>
      </c>
      <c r="C26" s="337" t="s">
        <v>553</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25">
      <c r="A27" s="341"/>
      <c r="B27" s="342"/>
      <c r="C27" s="337"/>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25">
      <c r="A28" s="341"/>
      <c r="B28" s="342"/>
      <c r="C28" s="337"/>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25">
      <c r="A29" s="341"/>
      <c r="B29" s="342"/>
      <c r="C29" s="337"/>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36">
        <v>5</v>
      </c>
      <c r="B30" s="336" t="s">
        <v>554</v>
      </c>
      <c r="C30" s="337" t="s">
        <v>555</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36"/>
      <c r="B31" s="336"/>
      <c r="C31" s="337"/>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25">
      <c r="A32" s="336"/>
      <c r="B32" s="336"/>
      <c r="C32" s="337"/>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25">
      <c r="A33" s="336"/>
      <c r="B33" s="336"/>
      <c r="C33" s="337"/>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36">
        <v>6</v>
      </c>
      <c r="B34" s="336" t="s">
        <v>556</v>
      </c>
      <c r="C34" s="337" t="s">
        <v>557</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36"/>
      <c r="B35" s="336"/>
      <c r="C35" s="337"/>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42">
        <v>7</v>
      </c>
      <c r="B36" s="342" t="s">
        <v>558</v>
      </c>
      <c r="C36" s="340" t="s">
        <v>559</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42"/>
      <c r="B37" s="342"/>
      <c r="C37" s="340"/>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41">
        <v>8</v>
      </c>
      <c r="B38" s="342" t="s">
        <v>560</v>
      </c>
      <c r="C38" s="337" t="s">
        <v>561</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41"/>
      <c r="B39" s="342"/>
      <c r="C39" s="337"/>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41">
        <v>9</v>
      </c>
      <c r="B40" s="342" t="s">
        <v>562</v>
      </c>
      <c r="C40" s="337" t="s">
        <v>563</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25">
      <c r="A41" s="341"/>
      <c r="B41" s="342"/>
      <c r="C41" s="337"/>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25">
      <c r="A42" s="341">
        <v>10</v>
      </c>
      <c r="B42" s="342" t="s">
        <v>564</v>
      </c>
      <c r="C42" s="337" t="s">
        <v>565</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25">
      <c r="A43" s="341"/>
      <c r="B43" s="342"/>
      <c r="C43" s="337"/>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41">
        <v>11</v>
      </c>
      <c r="B44" s="342" t="s">
        <v>566</v>
      </c>
      <c r="C44" s="339" t="s">
        <v>567</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41"/>
      <c r="B45" s="342"/>
      <c r="C45" s="339"/>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36">
        <v>12</v>
      </c>
      <c r="B46" s="336" t="s">
        <v>568</v>
      </c>
      <c r="C46" s="337" t="s">
        <v>790</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36"/>
      <c r="B47" s="336"/>
      <c r="C47" s="340"/>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36">
        <v>13</v>
      </c>
      <c r="B48" s="336" t="s">
        <v>569</v>
      </c>
      <c r="C48" s="340" t="s">
        <v>570</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36"/>
      <c r="B49" s="336"/>
      <c r="C49" s="340"/>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36">
        <v>14</v>
      </c>
      <c r="B50" s="336" t="s">
        <v>571</v>
      </c>
      <c r="C50" s="337" t="s">
        <v>572</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36"/>
      <c r="B51" s="336"/>
      <c r="C51" s="337"/>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36">
        <v>15</v>
      </c>
      <c r="B52" s="336" t="s">
        <v>573</v>
      </c>
      <c r="C52" s="337" t="s">
        <v>574</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36"/>
      <c r="B53" s="336"/>
      <c r="C53" s="337"/>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36">
        <v>16</v>
      </c>
      <c r="B54" s="336" t="s">
        <v>575</v>
      </c>
      <c r="C54" s="339" t="s">
        <v>576</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36"/>
      <c r="B55" s="336"/>
      <c r="C55" s="339"/>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36">
        <v>17</v>
      </c>
      <c r="B56" s="336" t="s">
        <v>577</v>
      </c>
      <c r="C56" s="338" t="s">
        <v>578</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36"/>
      <c r="B57" s="336"/>
      <c r="C57" s="338"/>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36">
        <v>18</v>
      </c>
      <c r="B58" s="336" t="s">
        <v>579</v>
      </c>
      <c r="C58" s="338" t="s">
        <v>580</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36"/>
      <c r="B59" s="336"/>
      <c r="C59" s="338"/>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36">
        <v>19</v>
      </c>
      <c r="B60" s="336" t="s">
        <v>581</v>
      </c>
      <c r="C60" s="339" t="s">
        <v>582</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36"/>
      <c r="B61" s="336"/>
      <c r="C61" s="339"/>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36"/>
      <c r="B62" s="336"/>
      <c r="C62" s="339"/>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36"/>
      <c r="B63" s="336"/>
      <c r="C63" s="339"/>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36">
        <v>20</v>
      </c>
      <c r="B64" s="336" t="s">
        <v>583</v>
      </c>
      <c r="C64" s="339" t="s">
        <v>584</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36"/>
      <c r="B65" s="336"/>
      <c r="C65" s="339"/>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36">
        <v>21</v>
      </c>
      <c r="B66" s="336" t="s">
        <v>585</v>
      </c>
      <c r="C66" s="339" t="s">
        <v>586</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36"/>
      <c r="B67" s="336"/>
      <c r="C67" s="339"/>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36">
        <v>22</v>
      </c>
      <c r="B68" s="336" t="s">
        <v>587</v>
      </c>
      <c r="C68" s="337" t="s">
        <v>588</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36"/>
      <c r="B69" s="336"/>
      <c r="C69" s="337"/>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36">
        <v>21</v>
      </c>
      <c r="B70" s="336" t="s">
        <v>589</v>
      </c>
      <c r="C70" s="337" t="s">
        <v>590</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36"/>
      <c r="B71" s="336"/>
      <c r="C71" s="337"/>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36">
        <v>22</v>
      </c>
      <c r="B72" s="336" t="s">
        <v>591</v>
      </c>
      <c r="C72" s="337" t="s">
        <v>592</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36"/>
      <c r="B73" s="336"/>
      <c r="C73" s="337"/>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36">
        <v>23</v>
      </c>
      <c r="B74" s="336" t="s">
        <v>593</v>
      </c>
      <c r="C74" s="337" t="s">
        <v>594</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36"/>
      <c r="B75" s="336"/>
      <c r="C75" s="337"/>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25">
      <c r="A76" s="336"/>
      <c r="B76" s="336"/>
      <c r="C76" s="337"/>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36"/>
      <c r="B77" s="336"/>
      <c r="C77" s="337"/>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36">
        <v>24</v>
      </c>
      <c r="B78" s="336" t="s">
        <v>595</v>
      </c>
      <c r="C78" s="338" t="s">
        <v>596</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25">
      <c r="A79" s="336"/>
      <c r="B79" s="336"/>
      <c r="C79" s="338"/>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25">
      <c r="A80" s="336"/>
      <c r="B80" s="336"/>
      <c r="C80" s="338"/>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
  <cols>
    <col min="1" max="1" width="4.375" style="110" customWidth="1"/>
    <col min="2" max="2" width="13.625" style="110" customWidth="1"/>
    <col min="3" max="3" width="12.25" style="110" customWidth="1"/>
    <col min="4" max="4" width="8.25" style="110" customWidth="1"/>
    <col min="5" max="5" width="10.25" style="110" customWidth="1"/>
    <col min="6" max="6" width="9.125" style="110" customWidth="1"/>
    <col min="7" max="7" width="9.875" style="110" customWidth="1"/>
    <col min="8" max="8" width="9.75" style="110" customWidth="1"/>
    <col min="9" max="9" width="14.5" style="110" customWidth="1"/>
    <col min="10" max="10" width="20.125" style="110" customWidth="1"/>
    <col min="11" max="11" width="16.5" style="110" customWidth="1"/>
    <col min="12" max="12" width="41.625" style="110" customWidth="1"/>
    <col min="13" max="13" width="17.875" style="110" customWidth="1"/>
    <col min="14" max="14" width="13" style="110" customWidth="1"/>
    <col min="15" max="15" width="9" style="110"/>
    <col min="16" max="16" width="16" style="110" customWidth="1"/>
    <col min="17" max="16384" width="9" style="110"/>
  </cols>
  <sheetData>
    <row r="2" spans="1:13" x14ac:dyDescent="0.2">
      <c r="A2" s="263" t="s">
        <v>640</v>
      </c>
      <c r="B2" s="263" t="s">
        <v>639</v>
      </c>
      <c r="C2" s="254"/>
      <c r="D2" s="254"/>
      <c r="E2" s="254"/>
      <c r="F2" s="254"/>
      <c r="G2" s="254"/>
      <c r="H2" s="254"/>
      <c r="I2" s="254"/>
      <c r="J2" s="254"/>
      <c r="K2" s="254"/>
      <c r="L2" s="114"/>
      <c r="M2" s="117"/>
    </row>
    <row r="3" spans="1:13" s="113" customFormat="1" x14ac:dyDescent="0.2">
      <c r="A3" s="264"/>
      <c r="B3" s="516" t="s">
        <v>659</v>
      </c>
      <c r="C3" s="516"/>
      <c r="D3" s="516"/>
      <c r="E3" s="516"/>
      <c r="F3" s="516"/>
      <c r="G3" s="516"/>
      <c r="H3" s="516"/>
      <c r="I3" s="516"/>
      <c r="J3" s="516"/>
      <c r="K3" s="516"/>
      <c r="L3" s="112"/>
      <c r="M3" s="118"/>
    </row>
    <row r="4" spans="1:13" s="113" customFormat="1" x14ac:dyDescent="0.2">
      <c r="A4" s="264"/>
      <c r="B4" s="516" t="s">
        <v>660</v>
      </c>
      <c r="C4" s="516"/>
      <c r="D4" s="516"/>
      <c r="E4" s="516"/>
      <c r="F4" s="516"/>
      <c r="G4" s="516"/>
      <c r="H4" s="516"/>
      <c r="I4" s="516"/>
      <c r="J4" s="516"/>
      <c r="K4" s="516"/>
      <c r="L4" s="112"/>
      <c r="M4" s="118"/>
    </row>
    <row r="5" spans="1:13" s="113" customFormat="1" x14ac:dyDescent="0.2">
      <c r="A5" s="264"/>
      <c r="B5" s="516" t="s">
        <v>661</v>
      </c>
      <c r="C5" s="516"/>
      <c r="D5" s="516"/>
      <c r="E5" s="516"/>
      <c r="F5" s="516"/>
      <c r="G5" s="516"/>
      <c r="H5" s="516"/>
      <c r="I5" s="516"/>
      <c r="J5" s="516"/>
      <c r="K5" s="516"/>
      <c r="L5" s="112"/>
      <c r="M5" s="118"/>
    </row>
    <row r="6" spans="1:13" s="113" customFormat="1" x14ac:dyDescent="0.2">
      <c r="A6" s="264"/>
      <c r="B6" s="516" t="s">
        <v>662</v>
      </c>
      <c r="C6" s="516"/>
      <c r="D6" s="516"/>
      <c r="E6" s="516"/>
      <c r="F6" s="516"/>
      <c r="G6" s="516"/>
      <c r="H6" s="516"/>
      <c r="I6" s="516"/>
      <c r="J6" s="516"/>
      <c r="K6" s="516"/>
      <c r="L6" s="112"/>
      <c r="M6" s="118"/>
    </row>
    <row r="7" spans="1:13" s="113" customFormat="1" x14ac:dyDescent="0.2">
      <c r="A7" s="264"/>
      <c r="B7" s="516" t="s">
        <v>663</v>
      </c>
      <c r="C7" s="516"/>
      <c r="D7" s="516"/>
      <c r="E7" s="516"/>
      <c r="F7" s="516"/>
      <c r="G7" s="516"/>
      <c r="H7" s="516"/>
      <c r="I7" s="516"/>
      <c r="J7" s="516"/>
      <c r="K7" s="516"/>
      <c r="L7" s="112"/>
      <c r="M7" s="118"/>
    </row>
    <row r="8" spans="1:13" x14ac:dyDescent="0.2">
      <c r="B8" s="114"/>
      <c r="C8" s="114"/>
      <c r="D8" s="114"/>
      <c r="E8" s="114"/>
      <c r="F8" s="114"/>
      <c r="G8" s="114"/>
      <c r="H8" s="114"/>
      <c r="I8" s="114"/>
      <c r="J8" s="114"/>
      <c r="K8" s="114"/>
      <c r="L8" s="114"/>
      <c r="M8" s="117"/>
    </row>
    <row r="9" spans="1:13" x14ac:dyDescent="0.2">
      <c r="B9" s="515" t="s">
        <v>604</v>
      </c>
      <c r="C9" s="515"/>
      <c r="D9" s="515"/>
      <c r="E9" s="515"/>
      <c r="F9" s="515"/>
      <c r="G9" s="515"/>
      <c r="H9" s="515"/>
      <c r="I9" s="515"/>
      <c r="J9" s="515"/>
      <c r="K9" s="515"/>
      <c r="L9" s="515"/>
      <c r="M9" s="119"/>
    </row>
    <row r="10" spans="1:13" ht="24" x14ac:dyDescent="0.2">
      <c r="B10" s="515" t="s">
        <v>605</v>
      </c>
      <c r="C10" s="515"/>
      <c r="D10" s="515"/>
      <c r="E10" s="515" t="s">
        <v>606</v>
      </c>
      <c r="F10" s="515"/>
      <c r="G10" s="515"/>
      <c r="H10" s="515" t="s">
        <v>607</v>
      </c>
      <c r="I10" s="515"/>
      <c r="J10" s="251" t="s">
        <v>608</v>
      </c>
      <c r="K10" s="252" t="s">
        <v>609</v>
      </c>
      <c r="L10" s="251" t="s">
        <v>610</v>
      </c>
      <c r="M10" s="117"/>
    </row>
    <row r="11" spans="1:13" ht="55.5" customHeight="1" x14ac:dyDescent="0.2">
      <c r="B11" s="523" t="s">
        <v>643</v>
      </c>
      <c r="C11" s="523"/>
      <c r="D11" s="523"/>
      <c r="E11" s="524" t="s">
        <v>611</v>
      </c>
      <c r="F11" s="524"/>
      <c r="G11" s="524"/>
      <c r="H11" s="524" t="s">
        <v>612</v>
      </c>
      <c r="I11" s="524"/>
      <c r="J11" s="253" t="s">
        <v>641</v>
      </c>
      <c r="K11" s="267"/>
      <c r="L11" s="268"/>
      <c r="M11" s="117"/>
    </row>
    <row r="12" spans="1:13" x14ac:dyDescent="0.2">
      <c r="B12" s="515" t="s">
        <v>613</v>
      </c>
      <c r="C12" s="515"/>
      <c r="D12" s="515"/>
      <c r="E12" s="515"/>
      <c r="F12" s="515"/>
      <c r="G12" s="515"/>
      <c r="H12" s="515"/>
      <c r="I12" s="515"/>
      <c r="J12" s="515"/>
      <c r="K12" s="515"/>
      <c r="L12" s="515"/>
      <c r="M12" s="119"/>
    </row>
    <row r="13" spans="1:13" ht="24" x14ac:dyDescent="0.2">
      <c r="B13" s="515" t="s">
        <v>605</v>
      </c>
      <c r="C13" s="515"/>
      <c r="D13" s="515"/>
      <c r="E13" s="515" t="s">
        <v>606</v>
      </c>
      <c r="F13" s="515"/>
      <c r="G13" s="515"/>
      <c r="H13" s="515" t="s">
        <v>607</v>
      </c>
      <c r="I13" s="515"/>
      <c r="J13" s="251" t="s">
        <v>608</v>
      </c>
      <c r="K13" s="252" t="s">
        <v>609</v>
      </c>
      <c r="L13" s="251" t="s">
        <v>610</v>
      </c>
      <c r="M13" s="117"/>
    </row>
    <row r="14" spans="1:13" ht="103.5" customHeight="1" x14ac:dyDescent="0.2">
      <c r="B14" s="522" t="s">
        <v>644</v>
      </c>
      <c r="C14" s="522"/>
      <c r="D14" s="522"/>
      <c r="E14" s="524" t="s">
        <v>638</v>
      </c>
      <c r="F14" s="524"/>
      <c r="G14" s="524"/>
      <c r="H14" s="524" t="s">
        <v>614</v>
      </c>
      <c r="I14" s="524"/>
      <c r="J14" s="517" t="s">
        <v>642</v>
      </c>
      <c r="K14" s="519"/>
      <c r="L14" s="268"/>
      <c r="M14" s="120"/>
    </row>
    <row r="15" spans="1:13" ht="105" customHeight="1" x14ac:dyDescent="0.2">
      <c r="B15" s="522" t="s">
        <v>645</v>
      </c>
      <c r="C15" s="522"/>
      <c r="D15" s="522"/>
      <c r="E15" s="524"/>
      <c r="F15" s="524"/>
      <c r="G15" s="524"/>
      <c r="H15" s="524"/>
      <c r="I15" s="524"/>
      <c r="J15" s="518"/>
      <c r="K15" s="520"/>
      <c r="L15" s="268"/>
      <c r="M15" s="117"/>
    </row>
    <row r="16" spans="1:13" ht="69" customHeight="1" x14ac:dyDescent="0.2">
      <c r="B16" s="522" t="s">
        <v>646</v>
      </c>
      <c r="C16" s="522"/>
      <c r="D16" s="522"/>
      <c r="E16" s="524"/>
      <c r="F16" s="524"/>
      <c r="G16" s="524"/>
      <c r="H16" s="524"/>
      <c r="I16" s="524"/>
      <c r="J16" s="518"/>
      <c r="K16" s="520"/>
      <c r="L16" s="268"/>
      <c r="M16" s="117"/>
    </row>
    <row r="17" spans="2:13" ht="75.75" customHeight="1" x14ac:dyDescent="0.2">
      <c r="B17" s="522" t="s">
        <v>647</v>
      </c>
      <c r="C17" s="522"/>
      <c r="D17" s="522"/>
      <c r="E17" s="524"/>
      <c r="F17" s="524"/>
      <c r="G17" s="524"/>
      <c r="H17" s="524"/>
      <c r="I17" s="524"/>
      <c r="J17" s="518"/>
      <c r="K17" s="520"/>
      <c r="L17" s="268"/>
      <c r="M17" s="121"/>
    </row>
    <row r="18" spans="2:13" ht="40.5" customHeight="1" x14ac:dyDescent="0.2">
      <c r="B18" s="522" t="s">
        <v>648</v>
      </c>
      <c r="C18" s="522"/>
      <c r="D18" s="522"/>
      <c r="E18" s="524"/>
      <c r="F18" s="524"/>
      <c r="G18" s="524"/>
      <c r="H18" s="524"/>
      <c r="I18" s="524"/>
      <c r="J18" s="518"/>
      <c r="K18" s="520"/>
      <c r="L18" s="269"/>
      <c r="M18" s="117"/>
    </row>
    <row r="19" spans="2:13" ht="90" customHeight="1" x14ac:dyDescent="0.2">
      <c r="B19" s="522" t="s">
        <v>649</v>
      </c>
      <c r="C19" s="522"/>
      <c r="D19" s="522"/>
      <c r="E19" s="524"/>
      <c r="F19" s="524"/>
      <c r="G19" s="524"/>
      <c r="H19" s="524"/>
      <c r="I19" s="524"/>
      <c r="J19" s="518"/>
      <c r="K19" s="520"/>
      <c r="L19" s="268"/>
      <c r="M19" s="117"/>
    </row>
    <row r="20" spans="2:13" ht="55.5" customHeight="1" x14ac:dyDescent="0.2">
      <c r="B20" s="522" t="s">
        <v>650</v>
      </c>
      <c r="C20" s="522"/>
      <c r="D20" s="522"/>
      <c r="E20" s="524"/>
      <c r="F20" s="524"/>
      <c r="G20" s="524"/>
      <c r="H20" s="524"/>
      <c r="I20" s="524"/>
      <c r="J20" s="518"/>
      <c r="K20" s="521"/>
      <c r="L20" s="268"/>
      <c r="M20" s="122"/>
    </row>
    <row r="21" spans="2:13" x14ac:dyDescent="0.2">
      <c r="B21" s="515" t="s">
        <v>615</v>
      </c>
      <c r="C21" s="515"/>
      <c r="D21" s="515"/>
      <c r="E21" s="515"/>
      <c r="F21" s="515"/>
      <c r="G21" s="515"/>
      <c r="H21" s="515"/>
      <c r="I21" s="515"/>
      <c r="J21" s="515"/>
      <c r="K21" s="515"/>
      <c r="L21" s="515"/>
      <c r="M21" s="119"/>
    </row>
    <row r="22" spans="2:13" ht="24" x14ac:dyDescent="0.2">
      <c r="B22" s="515" t="s">
        <v>605</v>
      </c>
      <c r="C22" s="515"/>
      <c r="D22" s="515"/>
      <c r="E22" s="515" t="s">
        <v>606</v>
      </c>
      <c r="F22" s="515"/>
      <c r="G22" s="515"/>
      <c r="H22" s="515" t="s">
        <v>607</v>
      </c>
      <c r="I22" s="515"/>
      <c r="J22" s="251" t="s">
        <v>608</v>
      </c>
      <c r="K22" s="252" t="s">
        <v>609</v>
      </c>
      <c r="L22" s="251" t="s">
        <v>610</v>
      </c>
      <c r="M22" s="117"/>
    </row>
    <row r="23" spans="2:13" ht="79.5" customHeight="1" x14ac:dyDescent="0.2">
      <c r="B23" s="522" t="s">
        <v>651</v>
      </c>
      <c r="C23" s="522"/>
      <c r="D23" s="522"/>
      <c r="E23" s="524" t="s">
        <v>616</v>
      </c>
      <c r="F23" s="524"/>
      <c r="G23" s="524"/>
      <c r="H23" s="525" t="s">
        <v>617</v>
      </c>
      <c r="I23" s="525"/>
      <c r="J23" s="533" t="s">
        <v>658</v>
      </c>
      <c r="K23" s="527"/>
      <c r="L23" s="270"/>
      <c r="M23" s="117"/>
    </row>
    <row r="24" spans="2:13" ht="103.5" customHeight="1" x14ac:dyDescent="0.2">
      <c r="B24" s="522" t="s">
        <v>652</v>
      </c>
      <c r="C24" s="522"/>
      <c r="D24" s="522"/>
      <c r="E24" s="524"/>
      <c r="F24" s="524"/>
      <c r="G24" s="524"/>
      <c r="H24" s="525"/>
      <c r="I24" s="525"/>
      <c r="J24" s="533"/>
      <c r="K24" s="528"/>
      <c r="L24" s="270"/>
      <c r="M24" s="117"/>
    </row>
    <row r="25" spans="2:13" ht="138" customHeight="1" x14ac:dyDescent="0.2">
      <c r="B25" s="522" t="s">
        <v>653</v>
      </c>
      <c r="C25" s="522"/>
      <c r="D25" s="522"/>
      <c r="E25" s="524"/>
      <c r="F25" s="524"/>
      <c r="G25" s="524"/>
      <c r="H25" s="525"/>
      <c r="I25" s="525"/>
      <c r="J25" s="533"/>
      <c r="K25" s="528"/>
      <c r="L25" s="270"/>
      <c r="M25" s="117"/>
    </row>
    <row r="26" spans="2:13" ht="42" customHeight="1" x14ac:dyDescent="0.2">
      <c r="B26" s="522" t="s">
        <v>654</v>
      </c>
      <c r="C26" s="522"/>
      <c r="D26" s="522"/>
      <c r="E26" s="524"/>
      <c r="F26" s="524"/>
      <c r="G26" s="524"/>
      <c r="H26" s="525"/>
      <c r="I26" s="525"/>
      <c r="J26" s="533"/>
      <c r="K26" s="528"/>
      <c r="L26" s="270"/>
      <c r="M26" s="123"/>
    </row>
    <row r="27" spans="2:13" ht="126" customHeight="1" x14ac:dyDescent="0.2">
      <c r="B27" s="522" t="s">
        <v>655</v>
      </c>
      <c r="C27" s="522"/>
      <c r="D27" s="522"/>
      <c r="E27" s="524"/>
      <c r="F27" s="524"/>
      <c r="G27" s="524"/>
      <c r="H27" s="525"/>
      <c r="I27" s="525"/>
      <c r="J27" s="533"/>
      <c r="K27" s="528"/>
      <c r="L27" s="271"/>
      <c r="M27" s="123"/>
    </row>
    <row r="28" spans="2:13" ht="108" customHeight="1" x14ac:dyDescent="0.2">
      <c r="B28" s="522" t="s">
        <v>656</v>
      </c>
      <c r="C28" s="522"/>
      <c r="D28" s="522"/>
      <c r="E28" s="524"/>
      <c r="F28" s="524"/>
      <c r="G28" s="524"/>
      <c r="H28" s="525"/>
      <c r="I28" s="525"/>
      <c r="J28" s="533"/>
      <c r="K28" s="528"/>
      <c r="L28" s="270"/>
      <c r="M28" s="117"/>
    </row>
    <row r="29" spans="2:13" ht="114.75" customHeight="1" x14ac:dyDescent="0.2">
      <c r="B29" s="522" t="s">
        <v>657</v>
      </c>
      <c r="C29" s="522"/>
      <c r="D29" s="522"/>
      <c r="E29" s="524"/>
      <c r="F29" s="524"/>
      <c r="G29" s="524"/>
      <c r="H29" s="525"/>
      <c r="I29" s="525"/>
      <c r="J29" s="533"/>
      <c r="K29" s="529"/>
      <c r="L29" s="271"/>
      <c r="M29" s="123"/>
    </row>
    <row r="30" spans="2:13" x14ac:dyDescent="0.2">
      <c r="B30" s="515" t="s">
        <v>618</v>
      </c>
      <c r="C30" s="515"/>
      <c r="D30" s="515"/>
      <c r="E30" s="515"/>
      <c r="F30" s="515"/>
      <c r="G30" s="515"/>
      <c r="H30" s="515"/>
      <c r="I30" s="515"/>
      <c r="J30" s="515"/>
      <c r="K30" s="515"/>
      <c r="L30" s="515"/>
      <c r="M30" s="119"/>
    </row>
    <row r="31" spans="2:13" x14ac:dyDescent="0.2">
      <c r="B31" s="515" t="s">
        <v>605</v>
      </c>
      <c r="C31" s="515"/>
      <c r="D31" s="515"/>
      <c r="E31" s="515" t="s">
        <v>606</v>
      </c>
      <c r="F31" s="515"/>
      <c r="G31" s="515"/>
      <c r="H31" s="515" t="s">
        <v>607</v>
      </c>
      <c r="I31" s="515"/>
      <c r="J31" s="515"/>
      <c r="K31" s="252" t="s">
        <v>664</v>
      </c>
      <c r="L31" s="251" t="s">
        <v>610</v>
      </c>
      <c r="M31" s="117"/>
    </row>
    <row r="32" spans="2:13" ht="69" customHeight="1" x14ac:dyDescent="0.2">
      <c r="B32" s="525" t="s">
        <v>619</v>
      </c>
      <c r="C32" s="525"/>
      <c r="D32" s="525"/>
      <c r="E32" s="525" t="s">
        <v>620</v>
      </c>
      <c r="F32" s="525"/>
      <c r="G32" s="525"/>
      <c r="H32" s="525" t="s">
        <v>621</v>
      </c>
      <c r="I32" s="525"/>
      <c r="J32" s="525"/>
      <c r="K32" s="92"/>
      <c r="L32" s="272"/>
      <c r="M32" s="117"/>
    </row>
    <row r="33" spans="2:17" x14ac:dyDescent="0.2">
      <c r="B33" s="254"/>
      <c r="C33" s="254"/>
      <c r="D33" s="254"/>
      <c r="E33" s="254"/>
      <c r="F33" s="254"/>
      <c r="G33" s="254"/>
      <c r="H33" s="254"/>
      <c r="I33" s="254"/>
      <c r="J33" s="254"/>
      <c r="K33" s="254"/>
      <c r="L33" s="254"/>
    </row>
    <row r="34" spans="2:17" x14ac:dyDescent="0.2">
      <c r="B34" s="530" t="s">
        <v>622</v>
      </c>
      <c r="C34" s="255" t="s">
        <v>623</v>
      </c>
      <c r="D34" s="256"/>
      <c r="E34" s="256"/>
      <c r="F34" s="256"/>
      <c r="G34" s="256"/>
      <c r="H34" s="256"/>
      <c r="I34" s="526" t="s">
        <v>624</v>
      </c>
      <c r="J34" s="526" t="s">
        <v>625</v>
      </c>
      <c r="K34" s="526" t="s">
        <v>626</v>
      </c>
      <c r="L34" s="258"/>
      <c r="M34" s="526" t="s">
        <v>627</v>
      </c>
      <c r="N34" s="526" t="s">
        <v>628</v>
      </c>
      <c r="O34" s="116"/>
    </row>
    <row r="35" spans="2:17" x14ac:dyDescent="0.2">
      <c r="B35" s="531"/>
      <c r="C35" s="526" t="s">
        <v>629</v>
      </c>
      <c r="D35" s="526"/>
      <c r="E35" s="526" t="s">
        <v>630</v>
      </c>
      <c r="F35" s="526"/>
      <c r="G35" s="526" t="s">
        <v>631</v>
      </c>
      <c r="H35" s="526"/>
      <c r="I35" s="526"/>
      <c r="J35" s="526"/>
      <c r="K35" s="526"/>
      <c r="L35" s="526" t="s">
        <v>632</v>
      </c>
      <c r="M35" s="526"/>
      <c r="N35" s="526"/>
      <c r="O35" s="116"/>
    </row>
    <row r="36" spans="2:17" x14ac:dyDescent="0.2">
      <c r="B36" s="531"/>
      <c r="C36" s="257" t="s">
        <v>633</v>
      </c>
      <c r="D36" s="257" t="s">
        <v>634</v>
      </c>
      <c r="E36" s="257" t="s">
        <v>633</v>
      </c>
      <c r="F36" s="257" t="s">
        <v>635</v>
      </c>
      <c r="G36" s="257" t="s">
        <v>633</v>
      </c>
      <c r="H36" s="257" t="s">
        <v>635</v>
      </c>
      <c r="I36" s="526"/>
      <c r="J36" s="526"/>
      <c r="K36" s="526"/>
      <c r="L36" s="526"/>
      <c r="M36" s="526"/>
      <c r="N36" s="526"/>
      <c r="O36" s="116"/>
    </row>
    <row r="37" spans="2:17" ht="33" customHeight="1" x14ac:dyDescent="0.2">
      <c r="B37" s="532"/>
      <c r="C37" s="259">
        <f>+K11</f>
        <v>0</v>
      </c>
      <c r="D37" s="260">
        <v>0.5</v>
      </c>
      <c r="E37" s="260">
        <f>+K14</f>
        <v>0</v>
      </c>
      <c r="F37" s="260">
        <v>0.3</v>
      </c>
      <c r="G37" s="260">
        <f>+K23</f>
        <v>0</v>
      </c>
      <c r="H37" s="260">
        <v>0.2</v>
      </c>
      <c r="I37" s="261">
        <f>D37+F37+H37</f>
        <v>1</v>
      </c>
      <c r="J37" s="260">
        <f>5*D37+5*F37+5*H37</f>
        <v>5</v>
      </c>
      <c r="K37" s="262">
        <f>(C37*D37+E37*F37+G37*H37)</f>
        <v>0</v>
      </c>
      <c r="L37" s="273"/>
      <c r="M37" s="265">
        <f>IF(OR(C37&lt;&gt;"",E37&lt;&gt;"",G37&lt;&gt;""),K37/J37,"")</f>
        <v>0</v>
      </c>
      <c r="N37" s="266" t="str">
        <f>IF(M37&lt;&gt;"",IF(M37&gt;0.75,"I inovatyvumo lygis",IF(M37&gt;0.5,"II inovatyvumo lygis",IF(M37&gt;0.3,"III inovatyvumo lygis",IF(M37&lt;=0.3,"IV inovatyvumo lygis")))),"V inovatyvumo lygis")</f>
        <v>IV inovatyvumo lygis</v>
      </c>
      <c r="O37" s="116"/>
      <c r="P37" s="115" t="s">
        <v>670</v>
      </c>
    </row>
    <row r="38" spans="2:17" x14ac:dyDescent="0.2">
      <c r="B38" s="299" t="s">
        <v>636</v>
      </c>
      <c r="C38" s="299"/>
      <c r="D38" s="299"/>
      <c r="E38" s="299"/>
      <c r="F38" s="299"/>
      <c r="G38" s="299"/>
      <c r="H38" s="299"/>
      <c r="I38" s="299"/>
      <c r="J38" s="299"/>
      <c r="K38" s="299"/>
      <c r="L38" s="299"/>
      <c r="M38" s="299"/>
      <c r="N38" s="299"/>
      <c r="O38" s="299"/>
      <c r="P38" s="299"/>
      <c r="Q38" s="299"/>
    </row>
    <row r="39" spans="2:17" x14ac:dyDescent="0.2">
      <c r="B39" s="298" t="s">
        <v>665</v>
      </c>
      <c r="C39" s="298"/>
      <c r="D39" s="298"/>
      <c r="E39" s="298"/>
      <c r="F39" s="298"/>
      <c r="G39" s="298"/>
      <c r="H39" s="298"/>
      <c r="I39" s="298"/>
      <c r="J39" s="298"/>
      <c r="K39" s="298"/>
      <c r="L39" s="298"/>
      <c r="M39" s="298"/>
      <c r="N39" s="298"/>
      <c r="O39" s="298"/>
      <c r="P39" s="298"/>
      <c r="Q39" s="298"/>
    </row>
    <row r="40" spans="2:17" x14ac:dyDescent="0.2">
      <c r="B40" s="298" t="s">
        <v>666</v>
      </c>
      <c r="C40" s="298"/>
      <c r="D40" s="298"/>
      <c r="E40" s="298"/>
      <c r="F40" s="298"/>
      <c r="G40" s="298"/>
      <c r="H40" s="298"/>
      <c r="I40" s="298"/>
      <c r="J40" s="298"/>
      <c r="K40" s="298"/>
      <c r="L40" s="298"/>
      <c r="M40" s="298"/>
      <c r="N40" s="298"/>
      <c r="O40" s="298"/>
      <c r="P40" s="298"/>
      <c r="Q40" s="298"/>
    </row>
    <row r="41" spans="2:17" x14ac:dyDescent="0.2">
      <c r="B41" s="298" t="s">
        <v>667</v>
      </c>
      <c r="C41" s="298"/>
      <c r="D41" s="298"/>
      <c r="E41" s="298"/>
      <c r="F41" s="298"/>
      <c r="G41" s="298"/>
      <c r="H41" s="298"/>
      <c r="I41" s="298"/>
      <c r="J41" s="298"/>
      <c r="K41" s="298"/>
      <c r="L41" s="298"/>
      <c r="M41" s="298"/>
      <c r="N41" s="298"/>
      <c r="O41" s="298"/>
      <c r="P41" s="298"/>
      <c r="Q41" s="298"/>
    </row>
    <row r="42" spans="2:17" x14ac:dyDescent="0.2">
      <c r="B42" s="298" t="s">
        <v>668</v>
      </c>
      <c r="C42" s="298"/>
      <c r="D42" s="298"/>
      <c r="E42" s="298"/>
      <c r="F42" s="298"/>
      <c r="G42" s="298"/>
      <c r="H42" s="298"/>
      <c r="I42" s="298"/>
      <c r="J42" s="298"/>
      <c r="K42" s="298"/>
      <c r="L42" s="298"/>
      <c r="M42" s="298"/>
      <c r="N42" s="298"/>
      <c r="O42" s="298"/>
      <c r="P42" s="298"/>
      <c r="Q42" s="298"/>
    </row>
    <row r="43" spans="2:17" x14ac:dyDescent="0.2">
      <c r="B43" s="298" t="s">
        <v>669</v>
      </c>
      <c r="C43" s="298"/>
      <c r="D43" s="298"/>
      <c r="E43" s="298"/>
      <c r="F43" s="298"/>
      <c r="G43" s="298"/>
      <c r="H43" s="298"/>
      <c r="I43" s="298"/>
      <c r="J43" s="298"/>
      <c r="K43" s="298"/>
      <c r="L43" s="298"/>
      <c r="M43" s="298"/>
      <c r="N43" s="298"/>
      <c r="O43" s="298"/>
      <c r="P43" s="298"/>
      <c r="Q43" s="298"/>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topLeftCell="A13" zoomScaleNormal="100" workbookViewId="0">
      <selection activeCell="C28" sqref="C28"/>
    </sheetView>
  </sheetViews>
  <sheetFormatPr defaultColWidth="78.75" defaultRowHeight="15.75" x14ac:dyDescent="0.25"/>
  <cols>
    <col min="1" max="1" width="5.75" style="132" customWidth="1"/>
    <col min="2" max="2" width="64" style="132" customWidth="1"/>
    <col min="3" max="3" width="9.75" style="1" customWidth="1"/>
    <col min="4" max="16384" width="78.75" style="1"/>
  </cols>
  <sheetData>
    <row r="2" spans="1:3" x14ac:dyDescent="0.25">
      <c r="A2" s="133" t="s">
        <v>304</v>
      </c>
      <c r="B2" s="128" t="s">
        <v>192</v>
      </c>
    </row>
    <row r="3" spans="1:3" ht="30" customHeight="1" x14ac:dyDescent="0.25">
      <c r="A3" s="134" t="s">
        <v>74</v>
      </c>
      <c r="B3" s="129" t="s">
        <v>140</v>
      </c>
      <c r="C3" s="300" t="s">
        <v>191</v>
      </c>
    </row>
    <row r="4" spans="1:3" ht="36.75" customHeight="1" x14ac:dyDescent="0.25">
      <c r="A4" s="135" t="s">
        <v>357</v>
      </c>
      <c r="B4" s="130" t="s">
        <v>193</v>
      </c>
      <c r="C4" s="127"/>
    </row>
    <row r="5" spans="1:3" ht="65.25" customHeight="1" x14ac:dyDescent="0.25">
      <c r="A5" s="135" t="s">
        <v>358</v>
      </c>
      <c r="B5" s="130" t="s">
        <v>172</v>
      </c>
      <c r="C5" s="127"/>
    </row>
    <row r="6" spans="1:3" ht="48.75" customHeight="1" x14ac:dyDescent="0.25">
      <c r="A6" s="135" t="s">
        <v>359</v>
      </c>
      <c r="B6" s="130" t="s">
        <v>173</v>
      </c>
      <c r="C6" s="127"/>
    </row>
    <row r="7" spans="1:3" ht="32.25" customHeight="1" x14ac:dyDescent="0.25">
      <c r="A7" s="135" t="s">
        <v>360</v>
      </c>
      <c r="B7" s="130" t="s">
        <v>174</v>
      </c>
      <c r="C7" s="127"/>
    </row>
    <row r="8" spans="1:3" ht="64.5" customHeight="1" x14ac:dyDescent="0.25">
      <c r="A8" s="135" t="s">
        <v>361</v>
      </c>
      <c r="B8" s="130" t="s">
        <v>175</v>
      </c>
      <c r="C8" s="127"/>
    </row>
    <row r="9" spans="1:3" ht="69.75" customHeight="1" x14ac:dyDescent="0.25">
      <c r="A9" s="135" t="s">
        <v>362</v>
      </c>
      <c r="B9" s="130" t="s">
        <v>176</v>
      </c>
      <c r="C9" s="127"/>
    </row>
    <row r="10" spans="1:3" ht="83.25" customHeight="1" x14ac:dyDescent="0.25">
      <c r="A10" s="135" t="s">
        <v>363</v>
      </c>
      <c r="B10" s="130" t="s">
        <v>177</v>
      </c>
      <c r="C10" s="127"/>
    </row>
    <row r="11" spans="1:3" ht="47.25" customHeight="1" x14ac:dyDescent="0.25">
      <c r="A11" s="135" t="s">
        <v>364</v>
      </c>
      <c r="B11" s="130" t="s">
        <v>178</v>
      </c>
      <c r="C11" s="127"/>
    </row>
    <row r="12" spans="1:3" ht="37.5" customHeight="1" x14ac:dyDescent="0.25">
      <c r="A12" s="135" t="s">
        <v>365</v>
      </c>
      <c r="B12" s="130" t="s">
        <v>179</v>
      </c>
      <c r="C12" s="127"/>
    </row>
    <row r="13" spans="1:3" ht="52.5" customHeight="1" x14ac:dyDescent="0.25">
      <c r="A13" s="135" t="s">
        <v>366</v>
      </c>
      <c r="B13" s="130" t="s">
        <v>194</v>
      </c>
      <c r="C13" s="127"/>
    </row>
    <row r="14" spans="1:3" x14ac:dyDescent="0.25">
      <c r="A14" s="135" t="s">
        <v>367</v>
      </c>
      <c r="B14" s="130" t="s">
        <v>180</v>
      </c>
      <c r="C14" s="127"/>
    </row>
    <row r="15" spans="1:3" ht="96" customHeight="1" x14ac:dyDescent="0.25">
      <c r="A15" s="135" t="s">
        <v>368</v>
      </c>
      <c r="B15" s="130" t="s">
        <v>195</v>
      </c>
      <c r="C15" s="127"/>
    </row>
    <row r="16" spans="1:3" ht="80.25" customHeight="1" x14ac:dyDescent="0.25">
      <c r="A16" s="135" t="s">
        <v>369</v>
      </c>
      <c r="B16" s="130" t="s">
        <v>181</v>
      </c>
      <c r="C16" s="127"/>
    </row>
    <row r="17" spans="1:4" ht="18.75" customHeight="1" x14ac:dyDescent="0.25">
      <c r="A17" s="135" t="s">
        <v>370</v>
      </c>
      <c r="B17" s="130" t="s">
        <v>182</v>
      </c>
      <c r="C17" s="127"/>
    </row>
    <row r="18" spans="1:4" ht="31.5" customHeight="1" x14ac:dyDescent="0.25">
      <c r="A18" s="135" t="s">
        <v>371</v>
      </c>
      <c r="B18" s="130" t="s">
        <v>183</v>
      </c>
      <c r="C18" s="127"/>
    </row>
    <row r="19" spans="1:4" ht="31.5" customHeight="1" x14ac:dyDescent="0.25">
      <c r="A19" s="135" t="s">
        <v>372</v>
      </c>
      <c r="B19" s="130" t="s">
        <v>196</v>
      </c>
      <c r="C19" s="127"/>
    </row>
    <row r="20" spans="1:4" ht="18" customHeight="1" x14ac:dyDescent="0.25">
      <c r="A20" s="135" t="s">
        <v>373</v>
      </c>
      <c r="B20" s="130" t="s">
        <v>184</v>
      </c>
      <c r="C20" s="127"/>
    </row>
    <row r="21" spans="1:4" ht="32.25" customHeight="1" x14ac:dyDescent="0.25">
      <c r="A21" s="135" t="s">
        <v>374</v>
      </c>
      <c r="B21" s="130" t="s">
        <v>185</v>
      </c>
      <c r="C21" s="127"/>
    </row>
    <row r="22" spans="1:4" ht="31.5" x14ac:dyDescent="0.25">
      <c r="A22" s="135" t="s">
        <v>375</v>
      </c>
      <c r="B22" s="130" t="s">
        <v>186</v>
      </c>
      <c r="C22" s="127"/>
    </row>
    <row r="23" spans="1:4" ht="31.5" x14ac:dyDescent="0.25">
      <c r="A23" s="135" t="s">
        <v>376</v>
      </c>
      <c r="B23" s="130" t="s">
        <v>187</v>
      </c>
      <c r="C23" s="127"/>
    </row>
    <row r="24" spans="1:4" ht="65.25" customHeight="1" x14ac:dyDescent="0.25">
      <c r="A24" s="135" t="s">
        <v>377</v>
      </c>
      <c r="B24" s="130" t="s">
        <v>188</v>
      </c>
      <c r="C24" s="127"/>
    </row>
    <row r="25" spans="1:4" ht="48" customHeight="1" x14ac:dyDescent="0.25">
      <c r="A25" s="135" t="s">
        <v>378</v>
      </c>
      <c r="B25" s="130" t="s">
        <v>189</v>
      </c>
      <c r="C25" s="127"/>
    </row>
    <row r="26" spans="1:4" ht="127.5" customHeight="1" x14ac:dyDescent="0.25">
      <c r="A26" s="135" t="s">
        <v>379</v>
      </c>
      <c r="B26" s="192" t="s">
        <v>857</v>
      </c>
      <c r="C26" s="127"/>
      <c r="D26" s="5"/>
    </row>
    <row r="27" spans="1:4" ht="31.5" customHeight="1" x14ac:dyDescent="0.25">
      <c r="A27" s="135" t="s">
        <v>380</v>
      </c>
      <c r="B27" s="130" t="s">
        <v>190</v>
      </c>
      <c r="C27" s="127"/>
    </row>
    <row r="28" spans="1:4" ht="51.75" customHeight="1" x14ac:dyDescent="0.25">
      <c r="A28" s="135" t="s">
        <v>381</v>
      </c>
      <c r="B28" s="274" t="s">
        <v>813</v>
      </c>
      <c r="C28" s="237"/>
      <c r="D28" s="5"/>
    </row>
    <row r="29" spans="1:4" ht="34.5" customHeight="1" x14ac:dyDescent="0.25">
      <c r="A29" s="135" t="s">
        <v>399</v>
      </c>
      <c r="B29" s="274" t="s">
        <v>673</v>
      </c>
      <c r="C29" s="237"/>
      <c r="D29" s="5"/>
    </row>
    <row r="30" spans="1:4" ht="48.75" customHeight="1" x14ac:dyDescent="0.25">
      <c r="A30" s="135" t="s">
        <v>671</v>
      </c>
      <c r="B30" s="274" t="s">
        <v>788</v>
      </c>
      <c r="C30" s="238"/>
      <c r="D30" s="5"/>
    </row>
    <row r="31" spans="1:4" ht="48" customHeight="1" x14ac:dyDescent="0.25">
      <c r="A31" s="135" t="s">
        <v>672</v>
      </c>
      <c r="B31" s="274" t="s">
        <v>814</v>
      </c>
      <c r="C31" s="238"/>
      <c r="D31" s="5"/>
    </row>
    <row r="32" spans="1:4" x14ac:dyDescent="0.25">
      <c r="B32" s="131"/>
    </row>
    <row r="33" spans="2:2" x14ac:dyDescent="0.25">
      <c r="B33" s="131"/>
    </row>
    <row r="34" spans="2:2" x14ac:dyDescent="0.25">
      <c r="B34" s="131"/>
    </row>
    <row r="35" spans="2:2" x14ac:dyDescent="0.25">
      <c r="B35" s="131"/>
    </row>
    <row r="36" spans="2:2" x14ac:dyDescent="0.25">
      <c r="B36" s="131"/>
    </row>
    <row r="37" spans="2:2" x14ac:dyDescent="0.25">
      <c r="B37" s="131"/>
    </row>
    <row r="38" spans="2:2" x14ac:dyDescent="0.25">
      <c r="B38" s="131"/>
    </row>
    <row r="39" spans="2:2" x14ac:dyDescent="0.25">
      <c r="B39" s="131"/>
    </row>
    <row r="40" spans="2:2" x14ac:dyDescent="0.25">
      <c r="B40" s="131"/>
    </row>
    <row r="41" spans="2:2" x14ac:dyDescent="0.25">
      <c r="B41" s="131"/>
    </row>
    <row r="42" spans="2:2" x14ac:dyDescent="0.25">
      <c r="B42" s="131"/>
    </row>
  </sheetData>
  <sheetProtection algorithmName="SHA-512" hashValue="yc9nQdkzgoQXtcrPR9XJoHwYYLl4Y7NhNCwA0RJLFe5nho+URnIaTmGFRwH2XUAVTwRHGaVtA1qTtEsWefS6OA==" saltValue="1hGYJxxo4mgfl+3bDBj8yw==" spinCount="100000" sheet="1" objects="1" scenarios="1" formatRows="0"/>
  <phoneticPr fontId="22"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27"/>
  <sheetViews>
    <sheetView showGridLines="0" tabSelected="1" topLeftCell="A23" zoomScale="110" zoomScaleNormal="110" workbookViewId="0">
      <selection activeCell="F25" sqref="F25"/>
    </sheetView>
  </sheetViews>
  <sheetFormatPr defaultColWidth="12.625" defaultRowHeight="12.75" x14ac:dyDescent="0.2"/>
  <cols>
    <col min="1" max="1" width="5.75" style="183" customWidth="1"/>
    <col min="2" max="2" width="98.25" style="188" customWidth="1"/>
    <col min="3" max="3" width="14.25" style="183" customWidth="1"/>
    <col min="4" max="11" width="7.625" style="183" customWidth="1"/>
    <col min="12" max="16384" width="12.625" style="183"/>
  </cols>
  <sheetData>
    <row r="2" spans="1:11" x14ac:dyDescent="0.2">
      <c r="A2" s="181" t="s">
        <v>305</v>
      </c>
      <c r="B2" s="182" t="s">
        <v>518</v>
      </c>
    </row>
    <row r="3" spans="1:11" ht="25.5" x14ac:dyDescent="0.2">
      <c r="A3" s="184" t="s">
        <v>136</v>
      </c>
      <c r="B3" s="184" t="s">
        <v>134</v>
      </c>
      <c r="C3" s="184" t="s">
        <v>135</v>
      </c>
    </row>
    <row r="4" spans="1:11" x14ac:dyDescent="0.2">
      <c r="A4" s="275" t="s">
        <v>400</v>
      </c>
      <c r="B4" s="276" t="s">
        <v>825</v>
      </c>
      <c r="C4" s="185"/>
      <c r="E4" s="534"/>
      <c r="F4" s="534"/>
      <c r="G4" s="534"/>
      <c r="H4" s="534"/>
      <c r="I4" s="534"/>
      <c r="J4" s="534"/>
    </row>
    <row r="5" spans="1:11" ht="19.5" customHeight="1" x14ac:dyDescent="0.2">
      <c r="A5" s="275" t="s">
        <v>401</v>
      </c>
      <c r="B5" s="276" t="s">
        <v>826</v>
      </c>
      <c r="C5" s="185"/>
      <c r="E5" s="534"/>
      <c r="F5" s="534"/>
      <c r="G5" s="534"/>
      <c r="H5" s="534"/>
      <c r="I5" s="534"/>
      <c r="J5" s="534"/>
    </row>
    <row r="6" spans="1:11" x14ac:dyDescent="0.2">
      <c r="A6" s="275" t="s">
        <v>402</v>
      </c>
      <c r="B6" s="276" t="s">
        <v>827</v>
      </c>
      <c r="C6" s="185"/>
      <c r="E6" s="534"/>
      <c r="F6" s="534"/>
      <c r="G6" s="534"/>
      <c r="H6" s="534"/>
      <c r="I6" s="534"/>
      <c r="J6" s="534"/>
    </row>
    <row r="7" spans="1:11" x14ac:dyDescent="0.2">
      <c r="A7" s="275" t="s">
        <v>403</v>
      </c>
      <c r="B7" s="276" t="s">
        <v>828</v>
      </c>
      <c r="C7" s="185"/>
      <c r="E7" s="534"/>
      <c r="F7" s="534"/>
      <c r="G7" s="534"/>
      <c r="H7" s="534"/>
      <c r="I7" s="534"/>
      <c r="J7" s="534"/>
    </row>
    <row r="8" spans="1:11" ht="64.5" customHeight="1" x14ac:dyDescent="0.2">
      <c r="A8" s="275" t="s">
        <v>404</v>
      </c>
      <c r="B8" s="276" t="s">
        <v>829</v>
      </c>
      <c r="C8" s="185"/>
      <c r="E8" s="534"/>
      <c r="F8" s="534"/>
      <c r="G8" s="534"/>
      <c r="H8" s="534"/>
      <c r="I8" s="534"/>
      <c r="J8" s="534"/>
    </row>
    <row r="9" spans="1:11" ht="13.5" customHeight="1" x14ac:dyDescent="0.2">
      <c r="A9" s="275" t="s">
        <v>405</v>
      </c>
      <c r="B9" s="276" t="s">
        <v>830</v>
      </c>
      <c r="C9" s="185"/>
      <c r="E9" s="534"/>
      <c r="F9" s="534"/>
      <c r="G9" s="534"/>
      <c r="H9" s="534"/>
      <c r="I9" s="534"/>
      <c r="J9" s="534"/>
    </row>
    <row r="10" spans="1:11" ht="18" customHeight="1" x14ac:dyDescent="0.2">
      <c r="A10" s="275" t="s">
        <v>406</v>
      </c>
      <c r="B10" s="276" t="s">
        <v>831</v>
      </c>
      <c r="C10" s="185"/>
      <c r="E10" s="534"/>
      <c r="F10" s="534"/>
      <c r="G10" s="534"/>
      <c r="H10" s="534"/>
      <c r="I10" s="534"/>
      <c r="J10" s="534"/>
    </row>
    <row r="11" spans="1:11" ht="66" customHeight="1" x14ac:dyDescent="0.2">
      <c r="A11" s="275" t="s">
        <v>407</v>
      </c>
      <c r="B11" s="276" t="s">
        <v>832</v>
      </c>
      <c r="C11" s="185"/>
      <c r="E11" s="534"/>
      <c r="F11" s="534"/>
      <c r="G11" s="534"/>
      <c r="H11" s="534"/>
      <c r="I11" s="534"/>
      <c r="J11" s="534"/>
    </row>
    <row r="12" spans="1:11" ht="28.5" customHeight="1" x14ac:dyDescent="0.2">
      <c r="A12" s="275" t="s">
        <v>408</v>
      </c>
      <c r="B12" s="276" t="s">
        <v>833</v>
      </c>
      <c r="C12" s="185"/>
      <c r="E12" s="534"/>
      <c r="F12" s="534"/>
      <c r="G12" s="534"/>
      <c r="H12" s="534"/>
      <c r="I12" s="534"/>
      <c r="J12" s="534"/>
    </row>
    <row r="13" spans="1:11" ht="14.25" customHeight="1" x14ac:dyDescent="0.2">
      <c r="A13" s="275" t="s">
        <v>409</v>
      </c>
      <c r="B13" s="276" t="s">
        <v>834</v>
      </c>
      <c r="C13" s="185"/>
      <c r="E13" s="534"/>
      <c r="F13" s="534"/>
      <c r="G13" s="534"/>
      <c r="H13" s="534"/>
      <c r="I13" s="534"/>
      <c r="J13" s="534"/>
    </row>
    <row r="14" spans="1:11" x14ac:dyDescent="0.2">
      <c r="A14" s="275" t="s">
        <v>410</v>
      </c>
      <c r="B14" s="277" t="s">
        <v>835</v>
      </c>
      <c r="C14" s="185"/>
      <c r="E14" s="534"/>
      <c r="F14" s="534"/>
      <c r="G14" s="534"/>
      <c r="H14" s="534"/>
      <c r="I14" s="534"/>
      <c r="J14" s="534"/>
    </row>
    <row r="15" spans="1:11" x14ac:dyDescent="0.2">
      <c r="A15" s="275" t="s">
        <v>411</v>
      </c>
      <c r="B15" s="276" t="s">
        <v>836</v>
      </c>
      <c r="C15" s="185"/>
      <c r="E15" s="534"/>
      <c r="F15" s="534"/>
      <c r="G15" s="534"/>
      <c r="H15" s="534"/>
      <c r="I15" s="534"/>
      <c r="J15" s="534"/>
    </row>
    <row r="16" spans="1:11" ht="26.25" customHeight="1" x14ac:dyDescent="0.2">
      <c r="A16" s="275" t="s">
        <v>412</v>
      </c>
      <c r="B16" s="276" t="s">
        <v>837</v>
      </c>
      <c r="C16" s="185"/>
      <c r="E16" s="534"/>
      <c r="F16" s="534"/>
      <c r="G16" s="534"/>
      <c r="H16" s="534"/>
      <c r="I16" s="534"/>
      <c r="J16" s="534"/>
      <c r="K16" s="186"/>
    </row>
    <row r="17" spans="1:3" x14ac:dyDescent="0.2">
      <c r="A17" s="275" t="s">
        <v>413</v>
      </c>
      <c r="B17" s="276" t="s">
        <v>838</v>
      </c>
      <c r="C17" s="185"/>
    </row>
    <row r="18" spans="1:3" ht="28.5" customHeight="1" x14ac:dyDescent="0.2">
      <c r="A18" s="275" t="s">
        <v>414</v>
      </c>
      <c r="B18" s="276" t="s">
        <v>839</v>
      </c>
      <c r="C18" s="185"/>
    </row>
    <row r="19" spans="1:3" ht="15" customHeight="1" x14ac:dyDescent="0.2">
      <c r="A19" s="275" t="s">
        <v>415</v>
      </c>
      <c r="B19" s="276" t="s">
        <v>840</v>
      </c>
      <c r="C19" s="187"/>
    </row>
    <row r="20" spans="1:3" ht="68.25" customHeight="1" x14ac:dyDescent="0.2">
      <c r="A20" s="275" t="s">
        <v>416</v>
      </c>
      <c r="B20" s="276" t="s">
        <v>842</v>
      </c>
      <c r="C20" s="187"/>
    </row>
    <row r="21" spans="1:3" ht="44.25" customHeight="1" x14ac:dyDescent="0.2">
      <c r="A21" s="275" t="s">
        <v>417</v>
      </c>
      <c r="B21" s="276" t="s">
        <v>841</v>
      </c>
      <c r="C21" s="187"/>
    </row>
    <row r="22" spans="1:3" ht="93" customHeight="1" x14ac:dyDescent="0.2">
      <c r="A22" s="275" t="s">
        <v>418</v>
      </c>
      <c r="B22" s="276" t="s">
        <v>845</v>
      </c>
      <c r="C22" s="187"/>
    </row>
    <row r="23" spans="1:3" ht="96" customHeight="1" x14ac:dyDescent="0.2">
      <c r="A23" s="275" t="s">
        <v>419</v>
      </c>
      <c r="B23" s="278" t="s">
        <v>846</v>
      </c>
      <c r="C23" s="187"/>
    </row>
    <row r="24" spans="1:3" ht="138.75" customHeight="1" x14ac:dyDescent="0.2">
      <c r="A24" s="275" t="s">
        <v>420</v>
      </c>
      <c r="B24" s="276" t="s">
        <v>843</v>
      </c>
      <c r="C24" s="187"/>
    </row>
    <row r="25" spans="1:3" ht="66" customHeight="1" x14ac:dyDescent="0.2">
      <c r="A25" s="275" t="s">
        <v>421</v>
      </c>
      <c r="B25" s="276" t="s">
        <v>844</v>
      </c>
      <c r="C25" s="187"/>
    </row>
    <row r="26" spans="1:3" x14ac:dyDescent="0.2">
      <c r="A26" s="275" t="s">
        <v>422</v>
      </c>
      <c r="B26" s="276" t="s">
        <v>951</v>
      </c>
      <c r="C26" s="187"/>
    </row>
    <row r="27" spans="1:3" x14ac:dyDescent="0.2">
      <c r="A27" s="275" t="s">
        <v>423</v>
      </c>
      <c r="B27" s="316" t="s">
        <v>952</v>
      </c>
      <c r="C27" s="187"/>
    </row>
  </sheetData>
  <sheetProtection formatRows="0"/>
  <mergeCells count="1">
    <mergeCell ref="E4:J16"/>
  </mergeCells>
  <phoneticPr fontId="28"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C4:C27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625" defaultRowHeight="15.75" x14ac:dyDescent="0.25"/>
  <cols>
    <col min="1" max="1" width="6.25" style="86" customWidth="1"/>
    <col min="2" max="2" width="71.25" style="5" customWidth="1"/>
    <col min="3" max="3" width="19.25" style="5" customWidth="1"/>
    <col min="4" max="4" width="15.25" style="5" customWidth="1"/>
    <col min="5" max="12" width="7.625" style="5" customWidth="1"/>
    <col min="13" max="16384" width="12.625" style="5"/>
  </cols>
  <sheetData>
    <row r="2" spans="1:2" ht="16.5" thickBot="1" x14ac:dyDescent="0.3">
      <c r="A2" s="75" t="s">
        <v>424</v>
      </c>
      <c r="B2" s="43" t="s">
        <v>137</v>
      </c>
    </row>
    <row r="3" spans="1:2" ht="65.45" customHeight="1" thickBot="1" x14ac:dyDescent="0.3">
      <c r="A3" s="14"/>
      <c r="B3" s="77" t="s">
        <v>519</v>
      </c>
    </row>
    <row r="4" spans="1:2" ht="30" customHeight="1" x14ac:dyDescent="0.25">
      <c r="A4" s="78"/>
      <c r="B4" s="79"/>
    </row>
    <row r="5" spans="1:2" x14ac:dyDescent="0.25">
      <c r="A5" s="76" t="s">
        <v>426</v>
      </c>
      <c r="B5" s="80" t="s">
        <v>138</v>
      </c>
    </row>
    <row r="6" spans="1:2" ht="42" customHeight="1" x14ac:dyDescent="0.25">
      <c r="A6" s="76" t="s">
        <v>427</v>
      </c>
      <c r="B6" s="81" t="s">
        <v>235</v>
      </c>
    </row>
    <row r="7" spans="1:2" ht="18" customHeight="1" x14ac:dyDescent="0.25">
      <c r="A7" s="76" t="s">
        <v>428</v>
      </c>
      <c r="B7" s="82" t="s">
        <v>425</v>
      </c>
    </row>
    <row r="8" spans="1:2" ht="38.25" customHeight="1" x14ac:dyDescent="0.25">
      <c r="A8" s="76" t="s">
        <v>429</v>
      </c>
      <c r="B8" s="82" t="s">
        <v>457</v>
      </c>
    </row>
    <row r="9" spans="1:2" ht="179.25" customHeight="1" x14ac:dyDescent="0.25">
      <c r="A9" s="76" t="s">
        <v>430</v>
      </c>
      <c r="B9" s="81" t="s">
        <v>438</v>
      </c>
    </row>
    <row r="10" spans="1:2" ht="40.5" customHeight="1" x14ac:dyDescent="0.25">
      <c r="A10" s="76" t="s">
        <v>431</v>
      </c>
      <c r="B10" s="81" t="s">
        <v>439</v>
      </c>
    </row>
    <row r="11" spans="1:2" ht="40.5" customHeight="1" x14ac:dyDescent="0.25">
      <c r="A11" s="76" t="s">
        <v>432</v>
      </c>
      <c r="B11" s="81" t="s">
        <v>440</v>
      </c>
    </row>
    <row r="12" spans="1:2" ht="87" customHeight="1" x14ac:dyDescent="0.25">
      <c r="A12" s="76" t="s">
        <v>433</v>
      </c>
      <c r="B12" s="81" t="s">
        <v>142</v>
      </c>
    </row>
    <row r="13" spans="1:2" ht="71.25" customHeight="1" x14ac:dyDescent="0.25">
      <c r="A13" s="76" t="s">
        <v>434</v>
      </c>
      <c r="B13" s="81" t="s">
        <v>441</v>
      </c>
    </row>
    <row r="14" spans="1:2" ht="63.75" customHeight="1" x14ac:dyDescent="0.25">
      <c r="A14" s="76" t="s">
        <v>435</v>
      </c>
      <c r="B14" s="81" t="s">
        <v>143</v>
      </c>
    </row>
    <row r="15" spans="1:2" ht="51.75" customHeight="1" x14ac:dyDescent="0.25">
      <c r="A15" s="76" t="s">
        <v>436</v>
      </c>
      <c r="B15" s="82" t="s">
        <v>234</v>
      </c>
    </row>
    <row r="16" spans="1:2" ht="67.5" customHeight="1" x14ac:dyDescent="0.25">
      <c r="A16" s="76" t="s">
        <v>437</v>
      </c>
      <c r="B16" s="82" t="s">
        <v>870</v>
      </c>
    </row>
    <row r="17" spans="1:2" ht="130.5" customHeight="1" x14ac:dyDescent="0.25">
      <c r="A17" s="76" t="s">
        <v>460</v>
      </c>
      <c r="B17" s="82" t="s">
        <v>446</v>
      </c>
    </row>
    <row r="18" spans="1:2" ht="136.5" customHeight="1" x14ac:dyDescent="0.25">
      <c r="A18" s="76" t="s">
        <v>461</v>
      </c>
      <c r="B18" s="82" t="s">
        <v>447</v>
      </c>
    </row>
    <row r="19" spans="1:2" ht="41.25" customHeight="1" x14ac:dyDescent="0.25">
      <c r="A19" s="76" t="s">
        <v>462</v>
      </c>
      <c r="B19" s="82" t="s">
        <v>448</v>
      </c>
    </row>
    <row r="20" spans="1:2" ht="69.75" customHeight="1" x14ac:dyDescent="0.25">
      <c r="A20" s="76" t="s">
        <v>463</v>
      </c>
      <c r="B20" s="82" t="s">
        <v>449</v>
      </c>
    </row>
    <row r="21" spans="1:2" x14ac:dyDescent="0.25">
      <c r="A21" s="76" t="s">
        <v>464</v>
      </c>
      <c r="B21" s="82" t="s">
        <v>450</v>
      </c>
    </row>
    <row r="22" spans="1:2" x14ac:dyDescent="0.25">
      <c r="A22" s="76" t="s">
        <v>466</v>
      </c>
      <c r="B22" s="83" t="s">
        <v>139</v>
      </c>
    </row>
    <row r="23" spans="1:2" ht="48" customHeight="1" x14ac:dyDescent="0.25">
      <c r="A23" s="76" t="s">
        <v>467</v>
      </c>
      <c r="B23" s="84" t="s">
        <v>458</v>
      </c>
    </row>
    <row r="24" spans="1:2" ht="130.5" customHeight="1" x14ac:dyDescent="0.25">
      <c r="A24" s="76" t="s">
        <v>468</v>
      </c>
      <c r="B24" s="84" t="s">
        <v>442</v>
      </c>
    </row>
    <row r="25" spans="1:2" ht="57" customHeight="1" x14ac:dyDescent="0.25">
      <c r="A25" s="76" t="s">
        <v>469</v>
      </c>
      <c r="B25" s="84" t="s">
        <v>443</v>
      </c>
    </row>
    <row r="26" spans="1:2" ht="76.5" customHeight="1" x14ac:dyDescent="0.25">
      <c r="A26" s="76" t="s">
        <v>470</v>
      </c>
      <c r="B26" s="84" t="s">
        <v>444</v>
      </c>
    </row>
    <row r="27" spans="1:2" ht="70.5" customHeight="1" x14ac:dyDescent="0.25">
      <c r="A27" s="76" t="s">
        <v>471</v>
      </c>
      <c r="B27" s="84" t="s">
        <v>445</v>
      </c>
    </row>
    <row r="28" spans="1:2" ht="73.5" customHeight="1" x14ac:dyDescent="0.25">
      <c r="A28" s="76" t="s">
        <v>472</v>
      </c>
      <c r="B28" s="84" t="s">
        <v>459</v>
      </c>
    </row>
    <row r="29" spans="1:2" ht="42.75" customHeight="1" x14ac:dyDescent="0.25">
      <c r="A29" s="76" t="s">
        <v>473</v>
      </c>
      <c r="B29" s="84" t="s">
        <v>465</v>
      </c>
    </row>
    <row r="30" spans="1:2" ht="68.25" customHeight="1" x14ac:dyDescent="0.25">
      <c r="A30" s="76" t="s">
        <v>474</v>
      </c>
      <c r="B30" s="84" t="s">
        <v>453</v>
      </c>
    </row>
    <row r="31" spans="1:2" ht="79.5" customHeight="1" x14ac:dyDescent="0.25">
      <c r="A31" s="76" t="s">
        <v>475</v>
      </c>
      <c r="B31" s="84" t="s">
        <v>451</v>
      </c>
    </row>
    <row r="32" spans="1:2" ht="26.25" customHeight="1" x14ac:dyDescent="0.25">
      <c r="A32" s="76" t="s">
        <v>476</v>
      </c>
      <c r="B32" s="84" t="s">
        <v>452</v>
      </c>
    </row>
    <row r="33" spans="1:2" ht="56.25" customHeight="1" x14ac:dyDescent="0.25">
      <c r="A33" s="76" t="s">
        <v>477</v>
      </c>
      <c r="B33" s="84" t="s">
        <v>456</v>
      </c>
    </row>
    <row r="34" spans="1:2" ht="55.5" customHeight="1" x14ac:dyDescent="0.25">
      <c r="A34" s="76" t="s">
        <v>478</v>
      </c>
      <c r="B34" s="84" t="s">
        <v>454</v>
      </c>
    </row>
    <row r="35" spans="1:2" ht="217.5" customHeight="1" x14ac:dyDescent="0.25">
      <c r="A35" s="76" t="s">
        <v>479</v>
      </c>
      <c r="B35" s="84" t="s">
        <v>455</v>
      </c>
    </row>
    <row r="36" spans="1:2" ht="217.5" customHeight="1" x14ac:dyDescent="0.25">
      <c r="A36" s="85"/>
    </row>
    <row r="37" spans="1:2" ht="217.5" customHeight="1" x14ac:dyDescent="0.25">
      <c r="A37" s="535" t="s">
        <v>307</v>
      </c>
      <c r="B37" s="53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20"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488</v>
      </c>
      <c r="B2" s="540" t="s">
        <v>525</v>
      </c>
      <c r="C2" s="540"/>
      <c r="D2" s="66"/>
      <c r="E2" s="66"/>
      <c r="F2" s="66"/>
      <c r="G2" s="66"/>
      <c r="H2" s="66"/>
      <c r="I2" s="66"/>
      <c r="J2" s="66"/>
      <c r="K2" s="66"/>
      <c r="L2" s="66"/>
      <c r="M2" s="66"/>
      <c r="N2" s="66"/>
      <c r="O2" s="66"/>
      <c r="P2" s="66"/>
      <c r="Q2" s="66"/>
      <c r="R2" s="66"/>
      <c r="S2" s="66"/>
      <c r="T2" s="66"/>
      <c r="U2" s="66"/>
    </row>
    <row r="3" spans="1:21" ht="43.9" customHeight="1" x14ac:dyDescent="0.25">
      <c r="A3" s="65"/>
      <c r="B3" s="541" t="s">
        <v>494</v>
      </c>
      <c r="C3" s="541"/>
      <c r="D3" s="65"/>
      <c r="E3" s="65"/>
      <c r="F3" s="65"/>
      <c r="G3" s="65"/>
      <c r="H3" s="65"/>
      <c r="I3" s="65"/>
      <c r="J3" s="65"/>
      <c r="K3" s="65"/>
      <c r="L3" s="65"/>
      <c r="M3" s="65"/>
      <c r="N3" s="65"/>
      <c r="O3" s="65"/>
      <c r="P3" s="65"/>
      <c r="Q3" s="65"/>
      <c r="R3" s="65"/>
      <c r="S3" s="65"/>
      <c r="T3" s="65"/>
      <c r="U3" s="65"/>
    </row>
    <row r="4" spans="1:21" ht="22.9" customHeight="1" x14ac:dyDescent="0.25">
      <c r="A4" s="65"/>
      <c r="B4" s="89" t="s">
        <v>481</v>
      </c>
      <c r="C4" s="7"/>
      <c r="D4" s="65"/>
      <c r="E4" s="65"/>
      <c r="F4" s="65"/>
      <c r="G4" s="65"/>
      <c r="H4" s="65"/>
      <c r="I4" s="65"/>
      <c r="J4" s="65"/>
      <c r="K4" s="65"/>
      <c r="L4" s="65"/>
      <c r="M4" s="65"/>
      <c r="N4" s="65"/>
      <c r="O4" s="65"/>
      <c r="P4" s="65"/>
      <c r="Q4" s="65"/>
      <c r="R4" s="65"/>
      <c r="S4" s="65"/>
      <c r="T4" s="65"/>
      <c r="U4" s="65"/>
    </row>
    <row r="5" spans="1:21" ht="23.45" customHeight="1" x14ac:dyDescent="0.25">
      <c r="A5" s="65"/>
      <c r="B5" s="89" t="s">
        <v>482</v>
      </c>
      <c r="C5" s="7"/>
      <c r="D5" s="65"/>
      <c r="E5" s="65"/>
      <c r="F5" s="65"/>
      <c r="G5" s="65"/>
      <c r="H5" s="65"/>
      <c r="I5" s="65"/>
      <c r="J5" s="65"/>
      <c r="K5" s="65"/>
      <c r="L5" s="65"/>
      <c r="M5" s="65"/>
      <c r="N5" s="65"/>
      <c r="O5" s="65"/>
      <c r="P5" s="65"/>
      <c r="Q5" s="65"/>
      <c r="R5" s="65"/>
      <c r="S5" s="65"/>
      <c r="T5" s="65"/>
      <c r="U5" s="65"/>
    </row>
    <row r="6" spans="1:21" ht="28.15" customHeight="1" x14ac:dyDescent="0.25">
      <c r="A6" s="65"/>
      <c r="B6" s="539"/>
      <c r="C6" s="539"/>
      <c r="D6" s="65"/>
      <c r="E6" s="65"/>
      <c r="F6" s="65"/>
      <c r="G6" s="65"/>
      <c r="H6" s="65"/>
      <c r="I6" s="65"/>
      <c r="J6" s="65"/>
      <c r="K6" s="65"/>
      <c r="L6" s="65"/>
      <c r="M6" s="65"/>
      <c r="N6" s="65"/>
      <c r="O6" s="65"/>
      <c r="P6" s="65"/>
      <c r="Q6" s="65"/>
      <c r="R6" s="65"/>
      <c r="S6" s="65"/>
      <c r="T6" s="65"/>
      <c r="U6" s="65"/>
    </row>
    <row r="7" spans="1:21" ht="18.600000000000001" customHeight="1" x14ac:dyDescent="0.25">
      <c r="A7" s="65"/>
      <c r="B7" s="536" t="s">
        <v>486</v>
      </c>
      <c r="C7" s="536"/>
      <c r="D7" s="65"/>
      <c r="E7" s="65"/>
      <c r="F7" s="65"/>
      <c r="G7" s="65"/>
      <c r="H7" s="65"/>
      <c r="I7" s="65"/>
      <c r="J7" s="65"/>
      <c r="K7" s="65"/>
      <c r="L7" s="65"/>
      <c r="M7" s="65"/>
      <c r="N7" s="65"/>
      <c r="O7" s="65"/>
      <c r="P7" s="65"/>
      <c r="Q7" s="65"/>
      <c r="R7" s="65"/>
      <c r="S7" s="65"/>
      <c r="T7" s="65"/>
      <c r="U7" s="65"/>
    </row>
    <row r="8" spans="1:21" ht="78.75" customHeight="1" x14ac:dyDescent="0.25">
      <c r="A8" s="65"/>
      <c r="B8" s="90" t="s">
        <v>487</v>
      </c>
      <c r="C8" s="7"/>
      <c r="D8" s="65"/>
      <c r="E8" s="65"/>
      <c r="F8" s="65"/>
      <c r="G8" s="65"/>
      <c r="H8" s="65"/>
      <c r="I8" s="65"/>
      <c r="J8" s="65"/>
      <c r="K8" s="65"/>
      <c r="L8" s="65"/>
      <c r="M8" s="65"/>
      <c r="N8" s="65"/>
      <c r="O8" s="65"/>
      <c r="P8" s="65"/>
      <c r="Q8" s="65"/>
      <c r="R8" s="65"/>
      <c r="S8" s="65"/>
      <c r="T8" s="65"/>
      <c r="U8" s="65"/>
    </row>
    <row r="9" spans="1:21" ht="409.5" customHeight="1" x14ac:dyDescent="0.25">
      <c r="B9" s="537" t="s">
        <v>480</v>
      </c>
      <c r="C9" s="538"/>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6"/>
      <c r="B1" s="196"/>
      <c r="C1" s="196"/>
      <c r="D1" s="196"/>
      <c r="E1" s="196"/>
      <c r="F1" s="196"/>
      <c r="G1" s="196"/>
      <c r="H1" s="196"/>
      <c r="I1" s="196"/>
      <c r="J1" s="196"/>
      <c r="K1" s="196"/>
      <c r="L1" s="196"/>
      <c r="M1" s="196"/>
      <c r="N1" s="196"/>
      <c r="O1" s="196"/>
      <c r="P1" s="196"/>
    </row>
    <row r="2" spans="1:16" ht="15.75" x14ac:dyDescent="0.25">
      <c r="A2" s="197" t="s">
        <v>871</v>
      </c>
      <c r="B2" s="66" t="s">
        <v>872</v>
      </c>
      <c r="C2" s="198"/>
      <c r="D2" s="199"/>
      <c r="E2" s="196"/>
      <c r="F2" s="196"/>
      <c r="G2" s="196"/>
      <c r="H2" s="196"/>
      <c r="I2" s="196"/>
      <c r="J2" s="196"/>
      <c r="K2" s="196"/>
      <c r="L2" s="196"/>
      <c r="M2" s="196"/>
      <c r="N2" s="196"/>
      <c r="O2" s="196"/>
      <c r="P2" s="196"/>
    </row>
    <row r="3" spans="1:16" ht="31.5" x14ac:dyDescent="0.25">
      <c r="A3" s="178" t="s">
        <v>74</v>
      </c>
      <c r="B3" s="98" t="s">
        <v>140</v>
      </c>
      <c r="C3" s="98" t="s">
        <v>873</v>
      </c>
      <c r="D3" s="98" t="s">
        <v>874</v>
      </c>
      <c r="E3" s="196"/>
      <c r="F3" s="196"/>
      <c r="G3" s="196"/>
      <c r="H3" s="196"/>
      <c r="I3" s="196"/>
      <c r="J3" s="196"/>
      <c r="K3" s="196"/>
      <c r="L3" s="196"/>
      <c r="M3" s="196"/>
      <c r="N3" s="196"/>
      <c r="O3" s="196"/>
      <c r="P3" s="196"/>
    </row>
    <row r="4" spans="1:16" ht="38.450000000000003" customHeight="1" x14ac:dyDescent="0.2">
      <c r="A4" s="179" t="s">
        <v>875</v>
      </c>
      <c r="B4" s="99" t="s">
        <v>876</v>
      </c>
      <c r="C4" s="193"/>
      <c r="D4" s="93"/>
      <c r="E4" s="196"/>
      <c r="F4" s="196"/>
      <c r="G4" s="196"/>
      <c r="H4" s="196"/>
      <c r="I4" s="196"/>
      <c r="J4" s="196"/>
      <c r="K4" s="196"/>
      <c r="L4" s="196"/>
      <c r="M4" s="196"/>
      <c r="N4" s="196"/>
      <c r="O4" s="196"/>
      <c r="P4" s="196"/>
    </row>
    <row r="5" spans="1:16" ht="66" customHeight="1" x14ac:dyDescent="0.2">
      <c r="A5" s="179" t="s">
        <v>877</v>
      </c>
      <c r="B5" s="99" t="s">
        <v>878</v>
      </c>
      <c r="C5" s="92"/>
      <c r="D5" s="93"/>
      <c r="E5" s="196"/>
      <c r="F5" s="196"/>
      <c r="G5" s="196"/>
      <c r="H5" s="196"/>
      <c r="I5" s="196"/>
      <c r="J5" s="196"/>
      <c r="K5" s="196"/>
      <c r="L5" s="196"/>
      <c r="M5" s="196"/>
      <c r="N5" s="196"/>
      <c r="O5" s="196"/>
      <c r="P5" s="196"/>
    </row>
    <row r="6" spans="1:16" ht="96" customHeight="1" x14ac:dyDescent="0.2">
      <c r="A6" s="179" t="s">
        <v>879</v>
      </c>
      <c r="B6" s="99" t="s">
        <v>891</v>
      </c>
      <c r="C6" s="92"/>
      <c r="D6" s="93"/>
      <c r="E6" s="196"/>
      <c r="F6" s="196"/>
      <c r="G6" s="196"/>
      <c r="H6" s="196"/>
      <c r="I6" s="196"/>
      <c r="J6" s="196"/>
      <c r="K6" s="196"/>
      <c r="L6" s="196"/>
      <c r="M6" s="196"/>
      <c r="N6" s="196"/>
      <c r="O6" s="196"/>
      <c r="P6" s="196"/>
    </row>
    <row r="7" spans="1:16" ht="64.900000000000006" customHeight="1" x14ac:dyDescent="0.2">
      <c r="A7" s="179" t="s">
        <v>880</v>
      </c>
      <c r="B7" s="99" t="s">
        <v>892</v>
      </c>
      <c r="C7" s="92"/>
      <c r="D7" s="93"/>
      <c r="E7" s="196"/>
      <c r="F7" s="196"/>
      <c r="G7" s="196"/>
      <c r="H7" s="196"/>
      <c r="I7" s="196"/>
      <c r="J7" s="196"/>
      <c r="K7" s="196"/>
      <c r="L7" s="196"/>
      <c r="M7" s="196"/>
      <c r="N7" s="196"/>
      <c r="O7" s="196"/>
      <c r="P7" s="196"/>
    </row>
    <row r="8" spans="1:16" ht="49.9" customHeight="1" x14ac:dyDescent="0.2">
      <c r="A8" s="179" t="s">
        <v>881</v>
      </c>
      <c r="B8" s="99" t="s">
        <v>882</v>
      </c>
      <c r="C8" s="193"/>
      <c r="D8" s="93"/>
      <c r="E8" s="196"/>
      <c r="F8" s="196"/>
      <c r="G8" s="196"/>
      <c r="H8" s="196"/>
      <c r="I8" s="196"/>
      <c r="J8" s="196"/>
      <c r="K8" s="196"/>
      <c r="L8" s="196"/>
      <c r="M8" s="196"/>
      <c r="N8" s="196"/>
      <c r="O8" s="196"/>
      <c r="P8" s="196"/>
    </row>
    <row r="9" spans="1:16" ht="36.6" customHeight="1" x14ac:dyDescent="0.2">
      <c r="A9" s="179" t="s">
        <v>883</v>
      </c>
      <c r="B9" s="99" t="s">
        <v>884</v>
      </c>
      <c r="C9" s="92"/>
      <c r="D9" s="93"/>
      <c r="E9" s="196"/>
      <c r="F9" s="196"/>
      <c r="G9" s="196"/>
      <c r="H9" s="196"/>
      <c r="I9" s="196"/>
      <c r="J9" s="196"/>
      <c r="K9" s="196"/>
      <c r="L9" s="196"/>
      <c r="M9" s="196"/>
      <c r="N9" s="196"/>
      <c r="O9" s="196"/>
      <c r="P9" s="196"/>
    </row>
    <row r="10" spans="1:16" ht="52.15" customHeight="1" x14ac:dyDescent="0.2">
      <c r="A10" s="179" t="s">
        <v>885</v>
      </c>
      <c r="B10" s="99" t="s">
        <v>886</v>
      </c>
      <c r="C10" s="92"/>
      <c r="D10" s="93"/>
      <c r="E10" s="196"/>
      <c r="F10" s="196"/>
      <c r="G10" s="196"/>
      <c r="H10" s="196"/>
      <c r="I10" s="196"/>
      <c r="J10" s="196"/>
      <c r="K10" s="196"/>
      <c r="L10" s="196"/>
      <c r="M10" s="196"/>
      <c r="N10" s="196"/>
      <c r="O10" s="196"/>
      <c r="P10" s="196"/>
    </row>
    <row r="11" spans="1:16" ht="51" customHeight="1" x14ac:dyDescent="0.2">
      <c r="A11" s="179" t="s">
        <v>887</v>
      </c>
      <c r="B11" s="99" t="s">
        <v>888</v>
      </c>
      <c r="C11" s="279"/>
      <c r="D11" s="93"/>
      <c r="E11" s="196"/>
      <c r="F11" s="196"/>
      <c r="G11" s="196"/>
      <c r="H11" s="196"/>
      <c r="I11" s="196"/>
      <c r="J11" s="196"/>
      <c r="K11" s="196"/>
      <c r="L11" s="196"/>
      <c r="M11" s="196"/>
      <c r="N11" s="196"/>
      <c r="O11" s="196"/>
      <c r="P11" s="196"/>
    </row>
    <row r="12" spans="1:16" ht="86.45" customHeight="1" x14ac:dyDescent="0.2">
      <c r="A12" s="179" t="s">
        <v>889</v>
      </c>
      <c r="B12" s="99" t="s">
        <v>890</v>
      </c>
      <c r="C12" s="92"/>
      <c r="D12" s="93"/>
      <c r="E12" s="196"/>
      <c r="F12" s="196"/>
      <c r="G12" s="196"/>
      <c r="H12" s="196"/>
      <c r="I12" s="196"/>
      <c r="J12" s="196"/>
      <c r="K12" s="196"/>
      <c r="L12" s="196"/>
      <c r="M12" s="196"/>
      <c r="N12" s="196"/>
      <c r="O12" s="196"/>
      <c r="P12" s="196"/>
    </row>
    <row r="13" spans="1:16" x14ac:dyDescent="0.2">
      <c r="A13" s="196"/>
      <c r="B13" s="196"/>
      <c r="C13" s="196"/>
      <c r="D13" s="196"/>
      <c r="E13" s="196"/>
      <c r="F13" s="196"/>
      <c r="G13" s="196"/>
      <c r="H13" s="196"/>
      <c r="I13" s="196"/>
      <c r="J13" s="196"/>
      <c r="K13" s="196"/>
      <c r="L13" s="196"/>
      <c r="M13" s="196"/>
      <c r="N13" s="196"/>
      <c r="O13" s="196"/>
      <c r="P13" s="196"/>
    </row>
    <row r="14" spans="1:16" x14ac:dyDescent="0.2">
      <c r="A14" s="196"/>
      <c r="B14" s="196"/>
      <c r="C14" s="196"/>
      <c r="D14" s="196"/>
      <c r="E14" s="196"/>
      <c r="F14" s="196"/>
      <c r="G14" s="196"/>
      <c r="H14" s="196"/>
      <c r="I14" s="196"/>
      <c r="J14" s="196"/>
      <c r="K14" s="196"/>
      <c r="L14" s="196"/>
      <c r="M14" s="196"/>
      <c r="N14" s="196"/>
      <c r="O14" s="196"/>
      <c r="P14" s="196"/>
    </row>
    <row r="15" spans="1:16" x14ac:dyDescent="0.2">
      <c r="A15" s="196"/>
      <c r="B15" s="196"/>
      <c r="C15" s="196"/>
      <c r="D15" s="196"/>
      <c r="E15" s="196"/>
      <c r="F15" s="196"/>
      <c r="G15" s="196"/>
      <c r="H15" s="196"/>
      <c r="I15" s="196"/>
      <c r="J15" s="196"/>
      <c r="K15" s="196"/>
      <c r="L15" s="196"/>
      <c r="M15" s="196"/>
      <c r="N15" s="196"/>
      <c r="O15" s="196"/>
      <c r="P15" s="196"/>
    </row>
    <row r="16" spans="1:16" x14ac:dyDescent="0.2">
      <c r="A16" s="196"/>
      <c r="B16" s="196"/>
      <c r="C16" s="196"/>
      <c r="D16" s="196"/>
      <c r="E16" s="196"/>
      <c r="F16" s="196"/>
      <c r="G16" s="196"/>
      <c r="H16" s="196"/>
      <c r="I16" s="196"/>
      <c r="J16" s="196"/>
      <c r="K16" s="196"/>
      <c r="L16" s="196"/>
      <c r="M16" s="196"/>
      <c r="N16" s="196"/>
      <c r="O16" s="196"/>
      <c r="P16" s="196"/>
    </row>
    <row r="17" spans="1:16" x14ac:dyDescent="0.2">
      <c r="A17" s="196"/>
      <c r="B17" s="196"/>
      <c r="C17" s="196"/>
      <c r="D17" s="196"/>
      <c r="E17" s="196"/>
      <c r="F17" s="196"/>
      <c r="G17" s="196"/>
      <c r="H17" s="196"/>
      <c r="I17" s="196"/>
      <c r="J17" s="196"/>
      <c r="K17" s="196"/>
      <c r="L17" s="196"/>
      <c r="M17" s="196"/>
      <c r="N17" s="196"/>
      <c r="O17" s="196"/>
      <c r="P17" s="196"/>
    </row>
    <row r="18" spans="1:16" x14ac:dyDescent="0.2">
      <c r="A18" s="196"/>
      <c r="B18" s="196"/>
      <c r="C18" s="196"/>
      <c r="D18" s="196"/>
      <c r="E18" s="196"/>
      <c r="F18" s="196"/>
      <c r="G18" s="196"/>
      <c r="H18" s="196"/>
      <c r="I18" s="196"/>
      <c r="J18" s="196"/>
      <c r="K18" s="196"/>
      <c r="L18" s="196"/>
      <c r="M18" s="196"/>
      <c r="N18" s="196"/>
      <c r="O18" s="196"/>
      <c r="P18" s="196"/>
    </row>
    <row r="19" spans="1:16" x14ac:dyDescent="0.2">
      <c r="A19" s="196"/>
      <c r="B19" s="196"/>
      <c r="C19" s="196"/>
      <c r="D19" s="196"/>
      <c r="E19" s="196"/>
      <c r="F19" s="196"/>
      <c r="G19" s="196"/>
      <c r="H19" s="196"/>
      <c r="I19" s="196"/>
      <c r="J19" s="196"/>
      <c r="K19" s="196"/>
      <c r="L19" s="196"/>
      <c r="M19" s="196"/>
      <c r="N19" s="196"/>
      <c r="O19" s="196"/>
      <c r="P19" s="196"/>
    </row>
    <row r="20" spans="1:16" x14ac:dyDescent="0.2">
      <c r="A20" s="196"/>
      <c r="B20" s="196"/>
      <c r="C20" s="196"/>
      <c r="D20" s="196"/>
      <c r="E20" s="196"/>
      <c r="F20" s="196"/>
      <c r="G20" s="196"/>
      <c r="H20" s="196"/>
      <c r="I20" s="196"/>
      <c r="J20" s="196"/>
      <c r="K20" s="196"/>
      <c r="L20" s="196"/>
      <c r="M20" s="196"/>
      <c r="N20" s="196"/>
      <c r="O20" s="196"/>
      <c r="P20" s="196"/>
    </row>
    <row r="21" spans="1:16" x14ac:dyDescent="0.2">
      <c r="A21" s="196"/>
      <c r="B21" s="196"/>
      <c r="C21" s="196"/>
      <c r="D21" s="196"/>
      <c r="E21" s="196"/>
      <c r="F21" s="196"/>
      <c r="G21" s="196"/>
      <c r="H21" s="196"/>
      <c r="I21" s="196"/>
      <c r="J21" s="196"/>
      <c r="K21" s="196"/>
      <c r="L21" s="196"/>
      <c r="M21" s="196"/>
      <c r="N21" s="196"/>
      <c r="O21" s="196"/>
      <c r="P21" s="196"/>
    </row>
    <row r="22" spans="1:16" x14ac:dyDescent="0.2">
      <c r="A22" s="196"/>
      <c r="B22" s="196"/>
      <c r="C22" s="196"/>
      <c r="D22" s="196"/>
      <c r="E22" s="196"/>
      <c r="F22" s="196"/>
      <c r="G22" s="196"/>
      <c r="H22" s="196"/>
      <c r="I22" s="196"/>
      <c r="J22" s="196"/>
      <c r="K22" s="196"/>
      <c r="L22" s="196"/>
      <c r="M22" s="196"/>
      <c r="N22" s="196"/>
      <c r="O22" s="196"/>
      <c r="P22" s="196"/>
    </row>
    <row r="23" spans="1:16" x14ac:dyDescent="0.2">
      <c r="A23" s="196"/>
      <c r="B23" s="196"/>
      <c r="C23" s="196"/>
      <c r="D23" s="196"/>
      <c r="E23" s="196"/>
      <c r="F23" s="196"/>
      <c r="G23" s="196"/>
      <c r="H23" s="196"/>
      <c r="I23" s="196"/>
      <c r="J23" s="196"/>
      <c r="K23" s="196"/>
      <c r="L23" s="196"/>
      <c r="M23" s="196"/>
      <c r="N23" s="196"/>
      <c r="O23" s="196"/>
      <c r="P23" s="196"/>
    </row>
    <row r="24" spans="1:16" x14ac:dyDescent="0.2">
      <c r="A24" s="196"/>
      <c r="B24" s="196"/>
      <c r="C24" s="196"/>
      <c r="D24" s="196"/>
      <c r="E24" s="196"/>
      <c r="F24" s="196"/>
      <c r="G24" s="196"/>
      <c r="H24" s="196"/>
      <c r="I24" s="196"/>
      <c r="J24" s="196"/>
      <c r="K24" s="196"/>
      <c r="L24" s="196"/>
      <c r="M24" s="196"/>
      <c r="N24" s="196"/>
      <c r="O24" s="196"/>
      <c r="P24" s="196"/>
    </row>
    <row r="25" spans="1:16" x14ac:dyDescent="0.2">
      <c r="A25" s="196"/>
      <c r="B25" s="196"/>
      <c r="C25" s="196"/>
      <c r="D25" s="196"/>
      <c r="E25" s="196"/>
      <c r="F25" s="196"/>
      <c r="G25" s="196"/>
      <c r="H25" s="196"/>
      <c r="I25" s="196"/>
      <c r="J25" s="196"/>
      <c r="K25" s="196"/>
      <c r="L25" s="196"/>
      <c r="M25" s="196"/>
      <c r="N25" s="196"/>
      <c r="O25" s="196"/>
      <c r="P25" s="196"/>
    </row>
    <row r="26" spans="1:16" x14ac:dyDescent="0.2">
      <c r="A26" s="196"/>
      <c r="B26" s="196"/>
      <c r="C26" s="196"/>
      <c r="D26" s="196"/>
      <c r="E26" s="196"/>
      <c r="F26" s="196"/>
      <c r="G26" s="196"/>
      <c r="H26" s="196"/>
      <c r="I26" s="196"/>
      <c r="J26" s="196"/>
      <c r="K26" s="196"/>
      <c r="L26" s="196"/>
      <c r="M26" s="196"/>
      <c r="N26" s="196"/>
      <c r="O26" s="196"/>
      <c r="P26" s="196"/>
    </row>
    <row r="27" spans="1:16" x14ac:dyDescent="0.2">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6" t="s">
        <v>5</v>
      </c>
      <c r="B1" s="137"/>
      <c r="C1" s="137"/>
    </row>
    <row r="2" spans="1:3" ht="15.75" x14ac:dyDescent="0.2">
      <c r="A2" s="136" t="s">
        <v>6</v>
      </c>
      <c r="B2" s="137"/>
      <c r="C2" s="137"/>
    </row>
    <row r="3" spans="1:3" ht="15.75" x14ac:dyDescent="0.2">
      <c r="A3" s="136" t="s">
        <v>7</v>
      </c>
      <c r="B3" s="136"/>
      <c r="C3" s="136"/>
    </row>
    <row r="4" spans="1:3" ht="15.75" x14ac:dyDescent="0.2">
      <c r="A4" s="136"/>
      <c r="B4" s="136"/>
      <c r="C4" s="136"/>
    </row>
    <row r="5" spans="1:3" ht="15.75" x14ac:dyDescent="0.2">
      <c r="A5" s="136" t="s">
        <v>28</v>
      </c>
      <c r="B5" s="136"/>
      <c r="C5" s="136"/>
    </row>
    <row r="6" spans="1:3" ht="15.75" x14ac:dyDescent="0.2">
      <c r="A6" s="136" t="s">
        <v>29</v>
      </c>
      <c r="B6" s="136"/>
      <c r="C6" s="136"/>
    </row>
    <row r="7" spans="1:3" ht="15.75" x14ac:dyDescent="0.2">
      <c r="A7" s="136"/>
      <c r="B7" s="136"/>
      <c r="C7" s="136"/>
    </row>
    <row r="8" spans="1:3" ht="15.75" x14ac:dyDescent="0.2">
      <c r="A8" s="138" t="s">
        <v>119</v>
      </c>
      <c r="B8" s="136"/>
      <c r="C8" s="136"/>
    </row>
    <row r="9" spans="1:3" ht="15.75" x14ac:dyDescent="0.2">
      <c r="A9" s="138" t="s">
        <v>120</v>
      </c>
      <c r="B9" s="136"/>
      <c r="C9" s="136"/>
    </row>
    <row r="10" spans="1:3" ht="15.75" x14ac:dyDescent="0.2">
      <c r="A10" s="136"/>
      <c r="B10" s="136"/>
      <c r="C10" s="136"/>
    </row>
    <row r="11" spans="1:3" ht="15.75" x14ac:dyDescent="0.2">
      <c r="A11" s="128" t="s">
        <v>105</v>
      </c>
      <c r="B11" s="128" t="s">
        <v>106</v>
      </c>
      <c r="C11" s="136">
        <v>2</v>
      </c>
    </row>
    <row r="12" spans="1:3" ht="15.75" x14ac:dyDescent="0.2">
      <c r="A12" s="138" t="s">
        <v>73</v>
      </c>
      <c r="B12" s="138">
        <v>1</v>
      </c>
      <c r="C12" s="136"/>
    </row>
    <row r="13" spans="1:3" ht="15.75" x14ac:dyDescent="0.2">
      <c r="A13" s="138" t="s">
        <v>107</v>
      </c>
      <c r="B13" s="138">
        <v>2</v>
      </c>
      <c r="C13" s="136"/>
    </row>
    <row r="14" spans="1:3" ht="15.75" x14ac:dyDescent="0.2">
      <c r="A14" s="136"/>
      <c r="B14" s="136"/>
      <c r="C14" s="136"/>
    </row>
    <row r="15" spans="1:3" ht="15.75" x14ac:dyDescent="0.2">
      <c r="A15" s="128" t="s">
        <v>108</v>
      </c>
      <c r="B15" s="136"/>
      <c r="C15" s="136"/>
    </row>
    <row r="16" spans="1:3" ht="15.75" x14ac:dyDescent="0.2">
      <c r="A16" s="138">
        <v>21</v>
      </c>
      <c r="B16" s="136"/>
      <c r="C16" s="136"/>
    </row>
    <row r="17" spans="1:3" ht="15.75" x14ac:dyDescent="0.2">
      <c r="A17" s="138">
        <v>9</v>
      </c>
      <c r="B17" s="136"/>
      <c r="C17" s="136"/>
    </row>
    <row r="18" spans="1:3" ht="15.75" x14ac:dyDescent="0.2">
      <c r="A18" s="138">
        <v>0</v>
      </c>
      <c r="B18" s="136"/>
      <c r="C18" s="136"/>
    </row>
    <row r="19" spans="1:3" ht="15.75" x14ac:dyDescent="0.2">
      <c r="A19" s="136"/>
      <c r="B19" s="136"/>
      <c r="C19" s="136"/>
    </row>
    <row r="20" spans="1:3" ht="15.75" x14ac:dyDescent="0.2">
      <c r="A20" s="128" t="s">
        <v>109</v>
      </c>
      <c r="B20" s="139" t="s">
        <v>106</v>
      </c>
      <c r="C20" s="139" t="e">
        <v>#N/A</v>
      </c>
    </row>
    <row r="21" spans="1:3" ht="15.75" x14ac:dyDescent="0.2">
      <c r="A21" s="128"/>
      <c r="B21" s="139"/>
      <c r="C21" s="139"/>
    </row>
    <row r="22" spans="1:3" ht="15.75" x14ac:dyDescent="0.2">
      <c r="A22" s="138" t="s">
        <v>231</v>
      </c>
      <c r="B22" s="137">
        <v>1</v>
      </c>
      <c r="C22" s="137"/>
    </row>
    <row r="23" spans="1:3" ht="15.75" x14ac:dyDescent="0.2">
      <c r="A23" s="138" t="s">
        <v>230</v>
      </c>
      <c r="B23" s="137">
        <v>2</v>
      </c>
      <c r="C23" s="137"/>
    </row>
    <row r="24" spans="1:3" ht="15.75" x14ac:dyDescent="0.2">
      <c r="A24" s="136"/>
      <c r="B24" s="136"/>
      <c r="C24" s="136"/>
    </row>
    <row r="25" spans="1:3" ht="15.75" x14ac:dyDescent="0.2">
      <c r="A25" s="136"/>
      <c r="B25" s="136"/>
      <c r="C25" s="136"/>
    </row>
    <row r="26" spans="1:3" ht="48" thickBot="1" x14ac:dyDescent="0.25">
      <c r="A26" s="140" t="s">
        <v>128</v>
      </c>
      <c r="B26" s="136"/>
      <c r="C26" s="136"/>
    </row>
    <row r="27" spans="1:3" ht="174" thickBot="1" x14ac:dyDescent="0.25">
      <c r="A27" s="140" t="s">
        <v>129</v>
      </c>
      <c r="B27" s="136"/>
      <c r="C27" s="136"/>
    </row>
    <row r="28" spans="1:3" ht="48" thickBot="1" x14ac:dyDescent="0.25">
      <c r="A28" s="140" t="s">
        <v>130</v>
      </c>
      <c r="B28" s="136"/>
      <c r="C28" s="136"/>
    </row>
    <row r="29" spans="1:3" ht="15.75" x14ac:dyDescent="0.2">
      <c r="A29" s="136"/>
      <c r="B29" s="136"/>
      <c r="C29" s="136"/>
    </row>
    <row r="30" spans="1:3" ht="15.75" x14ac:dyDescent="0.2">
      <c r="A30" s="136" t="s">
        <v>221</v>
      </c>
      <c r="B30" s="136"/>
      <c r="C30" s="136"/>
    </row>
    <row r="31" spans="1:3" ht="15.75" x14ac:dyDescent="0.2">
      <c r="A31" s="136" t="s">
        <v>222</v>
      </c>
      <c r="B31" s="136"/>
      <c r="C31" s="136"/>
    </row>
    <row r="32" spans="1:3" ht="47.25" x14ac:dyDescent="0.2">
      <c r="A32" s="141" t="s">
        <v>227</v>
      </c>
      <c r="B32" s="136"/>
      <c r="C32" s="136"/>
    </row>
    <row r="33" spans="1:3" ht="157.5" x14ac:dyDescent="0.2">
      <c r="A33" s="141" t="s">
        <v>382</v>
      </c>
      <c r="B33" s="136"/>
      <c r="C33" s="136"/>
    </row>
    <row r="34" spans="1:3" ht="15.75" x14ac:dyDescent="0.2">
      <c r="A34" s="136" t="s">
        <v>223</v>
      </c>
      <c r="B34" s="136"/>
      <c r="C34" s="136"/>
    </row>
    <row r="35" spans="1:3" ht="15.75" x14ac:dyDescent="0.2">
      <c r="A35" s="136" t="s">
        <v>224</v>
      </c>
      <c r="B35" s="136"/>
      <c r="C35" s="136"/>
    </row>
    <row r="36" spans="1:3" ht="15.75" x14ac:dyDescent="0.2">
      <c r="A36" s="142"/>
      <c r="B36" s="136"/>
      <c r="C36" s="136"/>
    </row>
    <row r="37" spans="1:3" ht="15.75" x14ac:dyDescent="0.2">
      <c r="A37" s="136" t="s">
        <v>483</v>
      </c>
      <c r="B37" s="136"/>
      <c r="C37" s="136"/>
    </row>
    <row r="38" spans="1:3" ht="15.75" x14ac:dyDescent="0.2">
      <c r="A38" s="138" t="s">
        <v>484</v>
      </c>
      <c r="B38" s="136"/>
      <c r="C38" s="136"/>
    </row>
    <row r="39" spans="1:3" ht="15.75" x14ac:dyDescent="0.2">
      <c r="A39" s="138" t="s">
        <v>485</v>
      </c>
      <c r="B39" s="136"/>
      <c r="C39" s="136"/>
    </row>
    <row r="40" spans="1:3" ht="15.75" x14ac:dyDescent="0.2">
      <c r="A40" s="136"/>
      <c r="B40" s="136"/>
      <c r="C40" s="136"/>
    </row>
    <row r="41" spans="1:3" ht="15.75" x14ac:dyDescent="0.2">
      <c r="A41" s="136"/>
      <c r="B41" s="136"/>
      <c r="C41" s="136"/>
    </row>
    <row r="42" spans="1:3" ht="15.75" x14ac:dyDescent="0.2">
      <c r="A42" s="136"/>
      <c r="B42" s="136"/>
      <c r="C42" s="136"/>
    </row>
    <row r="43" spans="1:3" ht="15.75" x14ac:dyDescent="0.2">
      <c r="A43" s="136"/>
      <c r="B43" s="136"/>
      <c r="C43" s="136"/>
    </row>
    <row r="44" spans="1:3" ht="15.75" x14ac:dyDescent="0.2">
      <c r="A44" s="136"/>
      <c r="B44" s="136"/>
      <c r="C44" s="136"/>
    </row>
    <row r="45" spans="1:3" ht="15.75" x14ac:dyDescent="0.2">
      <c r="A45" s="136" t="s">
        <v>674</v>
      </c>
      <c r="B45" s="136" t="s">
        <v>5</v>
      </c>
      <c r="C45" s="136"/>
    </row>
    <row r="46" spans="1:3" ht="15.75" x14ac:dyDescent="0.25">
      <c r="A46" s="147" t="s">
        <v>675</v>
      </c>
      <c r="B46" s="136" t="s">
        <v>6</v>
      </c>
      <c r="C46" s="136"/>
    </row>
    <row r="47" spans="1:3" ht="15.75" x14ac:dyDescent="0.2">
      <c r="A47" s="136" t="s">
        <v>676</v>
      </c>
      <c r="B47" s="136" t="s">
        <v>7</v>
      </c>
      <c r="C47" s="136"/>
    </row>
    <row r="48" spans="1:3" ht="15.75" x14ac:dyDescent="0.2">
      <c r="A48" s="136" t="s">
        <v>677</v>
      </c>
      <c r="B48" s="136"/>
      <c r="C48" s="136"/>
    </row>
    <row r="49" spans="1:3" ht="15.75" x14ac:dyDescent="0.2">
      <c r="A49" s="138"/>
      <c r="B49" s="136"/>
      <c r="C49" s="136"/>
    </row>
    <row r="50" spans="1:3" ht="15.75" x14ac:dyDescent="0.2">
      <c r="A50" s="136" t="s">
        <v>623</v>
      </c>
      <c r="B50" s="136"/>
      <c r="C50" s="136"/>
    </row>
    <row r="51" spans="1:3" ht="15.75" x14ac:dyDescent="0.2">
      <c r="A51" s="136" t="s">
        <v>678</v>
      </c>
      <c r="B51" s="136"/>
      <c r="C51" s="136"/>
    </row>
    <row r="52" spans="1:3" ht="15.75" x14ac:dyDescent="0.2">
      <c r="A52" s="136" t="s">
        <v>679</v>
      </c>
      <c r="B52" s="136"/>
      <c r="C52" s="136"/>
    </row>
    <row r="53" spans="1:3" ht="15.75" x14ac:dyDescent="0.2">
      <c r="A53" s="143" t="s">
        <v>680</v>
      </c>
      <c r="B53" s="137"/>
      <c r="C53" s="136"/>
    </row>
    <row r="54" spans="1:3" ht="15.75" x14ac:dyDescent="0.2">
      <c r="A54" s="143" t="s">
        <v>681</v>
      </c>
      <c r="B54" s="136"/>
      <c r="C54" s="136"/>
    </row>
    <row r="55" spans="1:3" ht="15.75" x14ac:dyDescent="0.2">
      <c r="A55" s="143" t="s">
        <v>682</v>
      </c>
      <c r="B55" s="136"/>
      <c r="C55" s="136"/>
    </row>
    <row r="56" spans="1:3" ht="15.75" x14ac:dyDescent="0.2">
      <c r="A56" s="144" t="s">
        <v>683</v>
      </c>
      <c r="B56" s="136"/>
      <c r="C56" s="136"/>
    </row>
    <row r="57" spans="1:3" ht="15.75" x14ac:dyDescent="0.2">
      <c r="A57" s="143" t="s">
        <v>684</v>
      </c>
      <c r="B57" s="136"/>
      <c r="C57" s="136"/>
    </row>
    <row r="58" spans="1:3" ht="15.75" x14ac:dyDescent="0.2">
      <c r="A58" s="142" t="s">
        <v>685</v>
      </c>
      <c r="B58" s="136"/>
      <c r="C58" s="136"/>
    </row>
    <row r="59" spans="1:3" ht="15.75" x14ac:dyDescent="0.2">
      <c r="A59" s="142"/>
      <c r="B59" s="136"/>
      <c r="C59" s="136"/>
    </row>
    <row r="60" spans="1:3" ht="15.75" x14ac:dyDescent="0.2">
      <c r="A60" s="136" t="s">
        <v>686</v>
      </c>
      <c r="B60" s="136"/>
      <c r="C60" s="136"/>
    </row>
    <row r="61" spans="1:3" ht="15.75" x14ac:dyDescent="0.2">
      <c r="A61" s="136" t="s">
        <v>687</v>
      </c>
      <c r="B61" s="136"/>
      <c r="C61" s="136"/>
    </row>
    <row r="62" spans="1:3" ht="15.75" x14ac:dyDescent="0.2">
      <c r="A62" s="136" t="s">
        <v>688</v>
      </c>
      <c r="B62" s="136"/>
      <c r="C62" s="136"/>
    </row>
    <row r="63" spans="1:3" ht="15.75" x14ac:dyDescent="0.2">
      <c r="A63" s="136"/>
      <c r="B63" s="136"/>
      <c r="C63" s="136"/>
    </row>
    <row r="64" spans="1:3" ht="15.75" x14ac:dyDescent="0.2">
      <c r="A64" s="142" t="s">
        <v>689</v>
      </c>
      <c r="B64" s="136"/>
      <c r="C64" s="136"/>
    </row>
    <row r="65" spans="1:3" ht="15.75" x14ac:dyDescent="0.2">
      <c r="A65" s="142"/>
      <c r="B65" s="136"/>
      <c r="C65" s="136"/>
    </row>
    <row r="66" spans="1:3" ht="15.75" x14ac:dyDescent="0.2">
      <c r="A66" s="136" t="s">
        <v>690</v>
      </c>
      <c r="B66" s="136"/>
      <c r="C66" s="136"/>
    </row>
    <row r="67" spans="1:3" ht="15.75" x14ac:dyDescent="0.2">
      <c r="A67" s="136" t="s">
        <v>691</v>
      </c>
      <c r="B67" s="136"/>
      <c r="C67" s="136"/>
    </row>
    <row r="68" spans="1:3" ht="15.75" x14ac:dyDescent="0.2">
      <c r="A68" s="136" t="s">
        <v>692</v>
      </c>
      <c r="B68" s="136"/>
      <c r="C68" s="136"/>
    </row>
    <row r="69" spans="1:3" ht="15.75" x14ac:dyDescent="0.2">
      <c r="A69" s="136" t="s">
        <v>693</v>
      </c>
      <c r="B69" s="136"/>
      <c r="C69" s="136"/>
    </row>
    <row r="70" spans="1:3" ht="15.75" x14ac:dyDescent="0.2">
      <c r="A70" s="136" t="s">
        <v>694</v>
      </c>
      <c r="B70" s="136"/>
      <c r="C70" s="136"/>
    </row>
    <row r="71" spans="1:3" ht="15.75" x14ac:dyDescent="0.2">
      <c r="A71" s="136" t="s">
        <v>695</v>
      </c>
      <c r="B71" s="136"/>
      <c r="C71" s="136"/>
    </row>
    <row r="72" spans="1:3" ht="15.75" x14ac:dyDescent="0.2">
      <c r="A72" s="136" t="s">
        <v>696</v>
      </c>
      <c r="B72" s="136"/>
      <c r="C72" s="136"/>
    </row>
    <row r="73" spans="1:3" ht="15.75" x14ac:dyDescent="0.2">
      <c r="A73" s="136" t="s">
        <v>697</v>
      </c>
      <c r="B73" s="136"/>
      <c r="C73" s="136"/>
    </row>
    <row r="74" spans="1:3" ht="15.75" x14ac:dyDescent="0.2">
      <c r="A74" s="136" t="s">
        <v>698</v>
      </c>
      <c r="B74" s="136"/>
      <c r="C74" s="136"/>
    </row>
    <row r="75" spans="1:3" ht="15.75" x14ac:dyDescent="0.2">
      <c r="A75" s="136" t="s">
        <v>699</v>
      </c>
      <c r="B75" s="136"/>
      <c r="C75" s="136"/>
    </row>
    <row r="76" spans="1:3" ht="15.75" x14ac:dyDescent="0.2">
      <c r="A76" s="136" t="s">
        <v>700</v>
      </c>
      <c r="B76" s="136"/>
      <c r="C76" s="136"/>
    </row>
    <row r="77" spans="1:3" ht="15.75" x14ac:dyDescent="0.2">
      <c r="A77" s="136" t="s">
        <v>701</v>
      </c>
      <c r="B77" s="136"/>
      <c r="C77" s="136"/>
    </row>
    <row r="78" spans="1:3" ht="15.75" x14ac:dyDescent="0.2">
      <c r="A78" s="136" t="s">
        <v>702</v>
      </c>
      <c r="B78" s="136"/>
      <c r="C78" s="136"/>
    </row>
    <row r="79" spans="1:3" ht="15.75" x14ac:dyDescent="0.2">
      <c r="A79" s="136" t="s">
        <v>703</v>
      </c>
      <c r="B79" s="136"/>
      <c r="C79" s="136"/>
    </row>
    <row r="80" spans="1:3" ht="15.75" x14ac:dyDescent="0.2">
      <c r="A80" s="136" t="s">
        <v>704</v>
      </c>
      <c r="B80" s="136"/>
      <c r="C80" s="136"/>
    </row>
    <row r="81" spans="1:3" ht="15.75" x14ac:dyDescent="0.2">
      <c r="A81" s="136" t="s">
        <v>705</v>
      </c>
      <c r="B81" s="136"/>
      <c r="C81" s="136"/>
    </row>
    <row r="82" spans="1:3" ht="15.75" x14ac:dyDescent="0.2">
      <c r="A82" s="136" t="s">
        <v>706</v>
      </c>
      <c r="B82" s="136"/>
      <c r="C82" s="136"/>
    </row>
    <row r="83" spans="1:3" ht="15.75" x14ac:dyDescent="0.2">
      <c r="A83" s="136" t="s">
        <v>707</v>
      </c>
      <c r="B83" s="136"/>
      <c r="C83" s="136"/>
    </row>
    <row r="84" spans="1:3" ht="15.75" x14ac:dyDescent="0.2">
      <c r="A84" s="136"/>
      <c r="B84" s="136"/>
      <c r="C84" s="136"/>
    </row>
    <row r="85" spans="1:3" ht="15.75" x14ac:dyDescent="0.2">
      <c r="A85" s="145" t="s">
        <v>708</v>
      </c>
      <c r="B85" s="136"/>
      <c r="C85" s="136"/>
    </row>
    <row r="86" spans="1:3" ht="15.75" x14ac:dyDescent="0.2">
      <c r="A86" s="146"/>
      <c r="B86" s="136"/>
      <c r="C86" s="136"/>
    </row>
    <row r="87" spans="1:3" ht="15.75" x14ac:dyDescent="0.2">
      <c r="A87" s="146" t="s">
        <v>709</v>
      </c>
      <c r="B87" s="136"/>
      <c r="C87" s="136"/>
    </row>
    <row r="88" spans="1:3" ht="15.75" x14ac:dyDescent="0.2">
      <c r="A88" s="146" t="s">
        <v>710</v>
      </c>
      <c r="B88" s="136"/>
      <c r="C88" s="136"/>
    </row>
    <row r="89" spans="1:3" ht="15.75" x14ac:dyDescent="0.2">
      <c r="A89" s="146" t="s">
        <v>711</v>
      </c>
      <c r="B89" s="136"/>
      <c r="C89" s="136"/>
    </row>
    <row r="90" spans="1:3" ht="15.75" x14ac:dyDescent="0.2">
      <c r="A90" s="146" t="s">
        <v>712</v>
      </c>
      <c r="B90" s="136"/>
      <c r="C90" s="136"/>
    </row>
    <row r="91" spans="1:3" ht="15.75" x14ac:dyDescent="0.2">
      <c r="A91" s="146" t="s">
        <v>713</v>
      </c>
      <c r="B91" s="136"/>
      <c r="C91" s="136"/>
    </row>
    <row r="92" spans="1:3" ht="15.75" x14ac:dyDescent="0.2">
      <c r="A92" s="146" t="s">
        <v>714</v>
      </c>
      <c r="B92" s="136"/>
      <c r="C92" s="136"/>
    </row>
    <row r="93" spans="1:3" ht="15.75" x14ac:dyDescent="0.2">
      <c r="A93" s="146" t="s">
        <v>715</v>
      </c>
      <c r="B93" s="136"/>
      <c r="C93" s="136"/>
    </row>
    <row r="94" spans="1:3" ht="15.75" x14ac:dyDescent="0.2">
      <c r="A94" s="146" t="s">
        <v>716</v>
      </c>
      <c r="B94" s="136"/>
      <c r="C94" s="136"/>
    </row>
    <row r="95" spans="1:3" ht="15.75" x14ac:dyDescent="0.2">
      <c r="A95" s="146" t="s">
        <v>717</v>
      </c>
      <c r="B95" s="136"/>
      <c r="C95" s="136"/>
    </row>
    <row r="96" spans="1:3" ht="15.75" x14ac:dyDescent="0.2">
      <c r="A96" s="146" t="s">
        <v>718</v>
      </c>
      <c r="B96" s="136"/>
      <c r="C96" s="136"/>
    </row>
    <row r="97" spans="1:3" ht="15.75" x14ac:dyDescent="0.2">
      <c r="A97" s="146" t="s">
        <v>719</v>
      </c>
      <c r="B97" s="136"/>
      <c r="C97" s="136"/>
    </row>
    <row r="98" spans="1:3" ht="15.75" x14ac:dyDescent="0.2">
      <c r="A98" s="146" t="s">
        <v>720</v>
      </c>
      <c r="B98" s="136"/>
      <c r="C98" s="136"/>
    </row>
    <row r="99" spans="1:3" ht="15.75" x14ac:dyDescent="0.2">
      <c r="A99" s="136"/>
      <c r="B99" s="136"/>
      <c r="C99" s="136"/>
    </row>
    <row r="100" spans="1:3" ht="15.75" x14ac:dyDescent="0.2">
      <c r="A100" s="142" t="s">
        <v>721</v>
      </c>
      <c r="B100" s="136"/>
      <c r="C100" s="136"/>
    </row>
    <row r="101" spans="1:3" ht="15.75" x14ac:dyDescent="0.2">
      <c r="A101" s="136"/>
      <c r="B101" s="136"/>
      <c r="C101" s="136"/>
    </row>
    <row r="102" spans="1:3" ht="15.75" x14ac:dyDescent="0.2">
      <c r="A102" s="136" t="s">
        <v>722</v>
      </c>
      <c r="B102" s="136"/>
      <c r="C102" s="136"/>
    </row>
    <row r="103" spans="1:3" ht="15.75" x14ac:dyDescent="0.2">
      <c r="A103" s="136" t="s">
        <v>723</v>
      </c>
      <c r="B103" s="136"/>
      <c r="C103" s="136"/>
    </row>
    <row r="104" spans="1:3" ht="15.75" x14ac:dyDescent="0.2">
      <c r="A104" s="136" t="s">
        <v>724</v>
      </c>
      <c r="B104" s="136"/>
      <c r="C104" s="136"/>
    </row>
    <row r="105" spans="1:3" ht="15.75" x14ac:dyDescent="0.2">
      <c r="A105" s="136" t="s">
        <v>725</v>
      </c>
      <c r="B105" s="136"/>
      <c r="C105" s="136"/>
    </row>
    <row r="106" spans="1:3" ht="15.75" x14ac:dyDescent="0.2">
      <c r="A106" s="136" t="s">
        <v>726</v>
      </c>
      <c r="B106" s="136"/>
      <c r="C106" s="136"/>
    </row>
    <row r="107" spans="1:3" ht="15.75" x14ac:dyDescent="0.2">
      <c r="A107" s="136" t="s">
        <v>727</v>
      </c>
      <c r="B107" s="136"/>
      <c r="C107" s="136"/>
    </row>
    <row r="108" spans="1:3" ht="15.75" x14ac:dyDescent="0.2">
      <c r="A108" s="136" t="s">
        <v>728</v>
      </c>
      <c r="B108" s="136"/>
      <c r="C108" s="136"/>
    </row>
    <row r="109" spans="1:3" ht="15.75" x14ac:dyDescent="0.2">
      <c r="A109" s="136"/>
      <c r="B109" s="136"/>
      <c r="C109" s="136"/>
    </row>
    <row r="110" spans="1:3" ht="15.75" x14ac:dyDescent="0.2">
      <c r="A110" s="136" t="s">
        <v>729</v>
      </c>
      <c r="B110" s="136"/>
      <c r="C110" s="136"/>
    </row>
    <row r="111" spans="1:3" ht="15.75" x14ac:dyDescent="0.2">
      <c r="A111" s="136" t="s">
        <v>730</v>
      </c>
      <c r="B111" s="136"/>
      <c r="C111" s="136"/>
    </row>
    <row r="112" spans="1:3" ht="15.75" x14ac:dyDescent="0.2">
      <c r="A112" s="136"/>
      <c r="B112" s="136"/>
      <c r="C112" s="136"/>
    </row>
    <row r="113" spans="1:3" ht="15.75" x14ac:dyDescent="0.2">
      <c r="A113" s="136" t="s">
        <v>731</v>
      </c>
      <c r="B113" s="136"/>
      <c r="C113" s="136"/>
    </row>
    <row r="114" spans="1:3" ht="15.75" x14ac:dyDescent="0.2">
      <c r="A114" s="136" t="s">
        <v>732</v>
      </c>
      <c r="B114" s="136"/>
      <c r="C114" s="136"/>
    </row>
    <row r="115" spans="1:3" ht="15.75" x14ac:dyDescent="0.2">
      <c r="A115" s="136" t="s">
        <v>733</v>
      </c>
      <c r="B115" s="136"/>
      <c r="C115" s="136"/>
    </row>
    <row r="116" spans="1:3" ht="15.75" x14ac:dyDescent="0.2">
      <c r="A116" s="136" t="s">
        <v>734</v>
      </c>
      <c r="B116" s="136"/>
      <c r="C116" s="136"/>
    </row>
    <row r="117" spans="1:3" ht="15.75" x14ac:dyDescent="0.2">
      <c r="A117" s="136" t="s">
        <v>735</v>
      </c>
      <c r="B117" s="136"/>
      <c r="C117" s="136"/>
    </row>
    <row r="118" spans="1:3" ht="15.75" x14ac:dyDescent="0.2">
      <c r="A118" s="136" t="s">
        <v>736</v>
      </c>
      <c r="B118" s="136"/>
      <c r="C118" s="136"/>
    </row>
    <row r="119" spans="1:3" ht="15.75" x14ac:dyDescent="0.2">
      <c r="A119" s="136" t="s">
        <v>737</v>
      </c>
      <c r="B119" s="136"/>
      <c r="C119" s="136"/>
    </row>
    <row r="120" spans="1:3" ht="15.75" x14ac:dyDescent="0.2">
      <c r="A120" s="136" t="s">
        <v>738</v>
      </c>
      <c r="B120" s="136"/>
      <c r="C120" s="136"/>
    </row>
    <row r="121" spans="1:3" ht="15.75" x14ac:dyDescent="0.2">
      <c r="A121" s="136"/>
      <c r="B121" s="136"/>
      <c r="C121" s="136"/>
    </row>
    <row r="122" spans="1:3" ht="15.75" x14ac:dyDescent="0.2">
      <c r="A122" s="136" t="s">
        <v>739</v>
      </c>
      <c r="B122" s="136"/>
      <c r="C122" s="136"/>
    </row>
    <row r="123" spans="1:3" ht="15.75" x14ac:dyDescent="0.2">
      <c r="A123" s="136" t="s">
        <v>740</v>
      </c>
      <c r="B123" s="136"/>
      <c r="C123" s="136"/>
    </row>
    <row r="124" spans="1:3" ht="15.75" x14ac:dyDescent="0.2">
      <c r="A124" s="136" t="s">
        <v>741</v>
      </c>
      <c r="B124" s="136"/>
      <c r="C124" s="136"/>
    </row>
    <row r="125" spans="1:3" ht="15.75" x14ac:dyDescent="0.2">
      <c r="A125" s="136" t="s">
        <v>742</v>
      </c>
      <c r="B125" s="136"/>
      <c r="C125" s="136"/>
    </row>
    <row r="126" spans="1:3" ht="15.75" x14ac:dyDescent="0.2">
      <c r="A126" s="136" t="s">
        <v>743</v>
      </c>
      <c r="B126" s="136"/>
      <c r="C126" s="136"/>
    </row>
    <row r="127" spans="1:3" ht="15.75" x14ac:dyDescent="0.2">
      <c r="A127" s="136" t="s">
        <v>744</v>
      </c>
      <c r="B127" s="136"/>
      <c r="C127" s="136"/>
    </row>
    <row r="128" spans="1:3" ht="15.75" x14ac:dyDescent="0.2">
      <c r="A128" s="136" t="s">
        <v>745</v>
      </c>
      <c r="B128" s="136"/>
      <c r="C128" s="136"/>
    </row>
    <row r="129" spans="1:3" ht="15.75" x14ac:dyDescent="0.2">
      <c r="A129" s="136"/>
      <c r="B129" s="136"/>
      <c r="C129" s="136"/>
    </row>
    <row r="130" spans="1:3" ht="15.75" x14ac:dyDescent="0.2">
      <c r="A130" s="136" t="s">
        <v>746</v>
      </c>
      <c r="B130" s="136"/>
      <c r="C130" s="136"/>
    </row>
    <row r="131" spans="1:3" ht="15.75" x14ac:dyDescent="0.2">
      <c r="A131" s="136" t="s">
        <v>747</v>
      </c>
      <c r="B131" s="136"/>
      <c r="C131" s="136"/>
    </row>
    <row r="132" spans="1:3" ht="15.75" x14ac:dyDescent="0.2">
      <c r="A132" s="136" t="s">
        <v>748</v>
      </c>
      <c r="B132" s="136"/>
      <c r="C132" s="136"/>
    </row>
    <row r="133" spans="1:3" ht="15.75" x14ac:dyDescent="0.2">
      <c r="A133" s="136" t="s">
        <v>749</v>
      </c>
      <c r="B133" s="136"/>
      <c r="C133" s="136"/>
    </row>
    <row r="134" spans="1:3" ht="15.75" x14ac:dyDescent="0.2">
      <c r="A134" s="136" t="s">
        <v>750</v>
      </c>
      <c r="B134" s="136"/>
      <c r="C134" s="136"/>
    </row>
    <row r="135" spans="1:3" ht="15.75" x14ac:dyDescent="0.2">
      <c r="A135" s="136" t="s">
        <v>751</v>
      </c>
      <c r="B135" s="136"/>
      <c r="C135" s="136"/>
    </row>
    <row r="136" spans="1:3" ht="15.75" x14ac:dyDescent="0.2">
      <c r="A136" s="136" t="s">
        <v>752</v>
      </c>
      <c r="B136" s="136"/>
      <c r="C136" s="136"/>
    </row>
    <row r="137" spans="1:3" ht="15.75" x14ac:dyDescent="0.2">
      <c r="A137" s="136" t="s">
        <v>753</v>
      </c>
      <c r="B137" s="136"/>
      <c r="C137" s="136"/>
    </row>
    <row r="138" spans="1:3" ht="15.75" x14ac:dyDescent="0.2">
      <c r="A138" s="136" t="s">
        <v>754</v>
      </c>
      <c r="B138" s="136"/>
      <c r="C138" s="136"/>
    </row>
    <row r="139" spans="1:3" ht="15.75" x14ac:dyDescent="0.2">
      <c r="A139" s="136" t="s">
        <v>754</v>
      </c>
      <c r="B139" s="136"/>
      <c r="C139" s="136"/>
    </row>
    <row r="140" spans="1:3" ht="15.75" x14ac:dyDescent="0.2">
      <c r="A140" s="136" t="s">
        <v>754</v>
      </c>
      <c r="B140" s="136"/>
      <c r="C140" s="136"/>
    </row>
    <row r="141" spans="1:3" ht="15.75" x14ac:dyDescent="0.2">
      <c r="A141" s="136" t="s">
        <v>754</v>
      </c>
      <c r="B141" s="136"/>
      <c r="C141" s="136"/>
    </row>
    <row r="142" spans="1:3" ht="15.75" x14ac:dyDescent="0.2">
      <c r="A142" s="136" t="s">
        <v>754</v>
      </c>
      <c r="B142" s="136"/>
      <c r="C142" s="136"/>
    </row>
    <row r="143" spans="1:3" ht="15.75" x14ac:dyDescent="0.2">
      <c r="A143" s="136"/>
      <c r="B143" s="136"/>
      <c r="C143" s="136"/>
    </row>
    <row r="144" spans="1:3" ht="15.75" x14ac:dyDescent="0.2">
      <c r="A144" s="136" t="s">
        <v>755</v>
      </c>
      <c r="B144" s="136"/>
      <c r="C144" s="136"/>
    </row>
    <row r="145" spans="1:3" ht="15.75" x14ac:dyDescent="0.2">
      <c r="A145" s="136" t="s">
        <v>756</v>
      </c>
      <c r="B145" s="136"/>
      <c r="C145" s="136"/>
    </row>
    <row r="146" spans="1:3" ht="15.75" x14ac:dyDescent="0.2">
      <c r="A146" s="136" t="s">
        <v>757</v>
      </c>
      <c r="B146" s="136"/>
      <c r="C146" s="136"/>
    </row>
    <row r="147" spans="1:3" ht="15.75" x14ac:dyDescent="0.2">
      <c r="A147" s="136" t="s">
        <v>758</v>
      </c>
      <c r="B147" s="136"/>
      <c r="C147" s="136"/>
    </row>
    <row r="148" spans="1:3" ht="15.75" x14ac:dyDescent="0.2">
      <c r="A148" s="136" t="s">
        <v>759</v>
      </c>
      <c r="B148" s="136"/>
      <c r="C148" s="136"/>
    </row>
    <row r="149" spans="1:3" ht="15.75" x14ac:dyDescent="0.2">
      <c r="A149" s="136" t="s">
        <v>760</v>
      </c>
      <c r="B149" s="136"/>
      <c r="C149" s="136"/>
    </row>
    <row r="150" spans="1:3" ht="15.75" x14ac:dyDescent="0.2">
      <c r="A150" s="136" t="s">
        <v>761</v>
      </c>
      <c r="B150" s="136"/>
      <c r="C150" s="136"/>
    </row>
    <row r="151" spans="1:3" ht="15.75" x14ac:dyDescent="0.2">
      <c r="A151" s="136"/>
      <c r="B151" s="136"/>
      <c r="C151" s="136"/>
    </row>
    <row r="152" spans="1:3" ht="15.75" x14ac:dyDescent="0.2">
      <c r="A152" s="136" t="s">
        <v>762</v>
      </c>
      <c r="B152" s="136"/>
      <c r="C152" s="136"/>
    </row>
    <row r="153" spans="1:3" ht="15.75" x14ac:dyDescent="0.2">
      <c r="A153" s="136"/>
      <c r="B153" s="136"/>
      <c r="C153" s="136"/>
    </row>
    <row r="154" spans="1:3" ht="15.75" x14ac:dyDescent="0.2">
      <c r="A154" s="136" t="s">
        <v>763</v>
      </c>
      <c r="B154" s="136"/>
      <c r="C154" s="136"/>
    </row>
    <row r="155" spans="1:3" ht="15.75" x14ac:dyDescent="0.2">
      <c r="A155" s="136" t="s">
        <v>764</v>
      </c>
      <c r="B155" s="136"/>
      <c r="C155" s="136"/>
    </row>
    <row r="156" spans="1:3" ht="15.75" x14ac:dyDescent="0.2">
      <c r="A156" s="136" t="s">
        <v>765</v>
      </c>
      <c r="B156" s="136"/>
      <c r="C156" s="136"/>
    </row>
    <row r="157" spans="1:3" ht="15.75" x14ac:dyDescent="0.2">
      <c r="A157" s="136" t="s">
        <v>766</v>
      </c>
      <c r="B157" s="136"/>
      <c r="C157" s="136"/>
    </row>
    <row r="158" spans="1:3" ht="15.75" x14ac:dyDescent="0.2">
      <c r="A158" s="136" t="s">
        <v>767</v>
      </c>
      <c r="B158" s="136"/>
      <c r="C158" s="136"/>
    </row>
    <row r="159" spans="1:3" ht="15.75" x14ac:dyDescent="0.2">
      <c r="A159" s="136" t="s">
        <v>768</v>
      </c>
      <c r="B159" s="136"/>
      <c r="C159" s="136"/>
    </row>
    <row r="160" spans="1:3" ht="15.75" x14ac:dyDescent="0.2">
      <c r="A160" s="136" t="s">
        <v>769</v>
      </c>
      <c r="B160" s="136"/>
      <c r="C160" s="136"/>
    </row>
    <row r="161" spans="1:3" ht="15.75" x14ac:dyDescent="0.2">
      <c r="A161" s="136" t="s">
        <v>770</v>
      </c>
      <c r="B161" s="136"/>
      <c r="C161" s="136"/>
    </row>
    <row r="162" spans="1:3" ht="15.75" x14ac:dyDescent="0.2">
      <c r="A162" s="136" t="s">
        <v>771</v>
      </c>
      <c r="B162" s="136"/>
      <c r="C162" s="136"/>
    </row>
    <row r="163" spans="1:3" ht="15.75" x14ac:dyDescent="0.2">
      <c r="A163" s="136" t="s">
        <v>772</v>
      </c>
      <c r="B163" s="136"/>
      <c r="C163" s="136"/>
    </row>
    <row r="164" spans="1:3" ht="15.75" x14ac:dyDescent="0.2">
      <c r="A164" s="136" t="s">
        <v>773</v>
      </c>
      <c r="B164" s="136"/>
      <c r="C164" s="136"/>
    </row>
    <row r="165" spans="1:3" ht="15.75" x14ac:dyDescent="0.2">
      <c r="A165" s="136" t="s">
        <v>774</v>
      </c>
      <c r="B165" s="136"/>
      <c r="C165" s="136"/>
    </row>
    <row r="166" spans="1:3" ht="15.75" x14ac:dyDescent="0.2">
      <c r="A166" s="136" t="s">
        <v>775</v>
      </c>
      <c r="B166" s="136"/>
      <c r="C166" s="136"/>
    </row>
    <row r="167" spans="1:3" ht="15.75" x14ac:dyDescent="0.2">
      <c r="A167" s="136" t="s">
        <v>776</v>
      </c>
      <c r="B167" s="136"/>
      <c r="C167" s="136"/>
    </row>
    <row r="168" spans="1:3" ht="15.75" x14ac:dyDescent="0.2">
      <c r="A168" s="136" t="s">
        <v>777</v>
      </c>
      <c r="B168" s="136"/>
      <c r="C168" s="136"/>
    </row>
    <row r="169" spans="1:3" ht="15.75" x14ac:dyDescent="0.2">
      <c r="A169" s="136" t="s">
        <v>778</v>
      </c>
      <c r="B169" s="136"/>
      <c r="C169" s="136"/>
    </row>
    <row r="170" spans="1:3" ht="15.75" x14ac:dyDescent="0.2">
      <c r="A170" s="136"/>
      <c r="B170" s="136"/>
      <c r="C170" s="136"/>
    </row>
    <row r="171" spans="1:3" ht="15.75" x14ac:dyDescent="0.2">
      <c r="A171" s="136" t="s">
        <v>779</v>
      </c>
      <c r="B171" s="136"/>
      <c r="C171" s="136"/>
    </row>
    <row r="172" spans="1:3" ht="15.75" x14ac:dyDescent="0.2">
      <c r="A172" s="136" t="s">
        <v>780</v>
      </c>
      <c r="B172" s="136"/>
      <c r="C172" s="136"/>
    </row>
    <row r="173" spans="1:3" ht="15.75" x14ac:dyDescent="0.2">
      <c r="A173" s="136" t="s">
        <v>781</v>
      </c>
      <c r="B173" s="136"/>
      <c r="C173" s="136"/>
    </row>
    <row r="174" spans="1:3" ht="15.75" x14ac:dyDescent="0.2">
      <c r="A174" s="136" t="s">
        <v>782</v>
      </c>
      <c r="B174" s="136"/>
      <c r="C174" s="136"/>
    </row>
    <row r="175" spans="1:3" ht="15.75" x14ac:dyDescent="0.2">
      <c r="A175" s="136" t="s">
        <v>783</v>
      </c>
      <c r="B175" s="136"/>
      <c r="C175" s="136"/>
    </row>
    <row r="176" spans="1:3" ht="15.75" x14ac:dyDescent="0.2">
      <c r="A176" s="136" t="s">
        <v>784</v>
      </c>
      <c r="B176" s="136"/>
      <c r="C176" s="136"/>
    </row>
    <row r="177" spans="1:3" ht="15.75" x14ac:dyDescent="0.2">
      <c r="A177" s="136" t="s">
        <v>785</v>
      </c>
      <c r="B177" s="136"/>
      <c r="C177" s="136"/>
    </row>
    <row r="178" spans="1:3" ht="15.75" x14ac:dyDescent="0.2">
      <c r="A178" s="136" t="s">
        <v>786</v>
      </c>
      <c r="B178" s="136"/>
      <c r="C178" s="136"/>
    </row>
    <row r="179" spans="1:3" ht="15.75" x14ac:dyDescent="0.2">
      <c r="A179" s="136" t="s">
        <v>787</v>
      </c>
      <c r="B179" s="136"/>
      <c r="C179" s="136"/>
    </row>
    <row r="180" spans="1:3" ht="15.75" x14ac:dyDescent="0.2">
      <c r="A180" s="136" t="s">
        <v>855</v>
      </c>
      <c r="B180" s="136"/>
      <c r="C180" s="136"/>
    </row>
    <row r="181" spans="1:3" ht="409.5" x14ac:dyDescent="0.2">
      <c r="A181" s="189" t="s">
        <v>848</v>
      </c>
      <c r="B181" s="136"/>
      <c r="C181" s="136"/>
    </row>
    <row r="182" spans="1:3" ht="270" x14ac:dyDescent="0.2">
      <c r="A182" s="189" t="s">
        <v>849</v>
      </c>
      <c r="B182" s="136"/>
      <c r="C182" s="136"/>
    </row>
    <row r="183" spans="1:3" ht="236.25" x14ac:dyDescent="0.2">
      <c r="A183" s="189" t="s">
        <v>850</v>
      </c>
      <c r="B183" s="136"/>
      <c r="C183" s="136"/>
    </row>
    <row r="184" spans="1:3" ht="213.75" x14ac:dyDescent="0.2">
      <c r="A184" s="189" t="s">
        <v>851</v>
      </c>
      <c r="B184" s="136"/>
      <c r="C184" s="136"/>
    </row>
    <row r="185" spans="1:3" ht="409.5" x14ac:dyDescent="0.2">
      <c r="A185" s="190" t="s">
        <v>852</v>
      </c>
      <c r="B185" s="136"/>
      <c r="C185" s="136"/>
    </row>
    <row r="186" spans="1:3" ht="135" x14ac:dyDescent="0.2">
      <c r="A186" s="189" t="s">
        <v>853</v>
      </c>
      <c r="B186" s="136"/>
      <c r="C186" s="136"/>
    </row>
    <row r="187" spans="1:3" ht="409.5" x14ac:dyDescent="0.2">
      <c r="A187" s="190" t="s">
        <v>854</v>
      </c>
      <c r="B187" s="136"/>
      <c r="C187" s="136"/>
    </row>
    <row r="188" spans="1:3" ht="409.5" x14ac:dyDescent="0.2">
      <c r="A188" s="189" t="s">
        <v>856</v>
      </c>
      <c r="B188" s="136"/>
      <c r="C188" s="136"/>
    </row>
    <row r="189" spans="1:3" ht="15.75" x14ac:dyDescent="0.2">
      <c r="A189" s="136"/>
      <c r="B189" s="136"/>
      <c r="C189" s="136"/>
    </row>
    <row r="190" spans="1:3" ht="15.75" x14ac:dyDescent="0.2">
      <c r="A190" s="136"/>
      <c r="B190" s="136"/>
      <c r="C190" s="136"/>
    </row>
    <row r="191" spans="1:3" ht="15.75" x14ac:dyDescent="0.2">
      <c r="A191" s="136"/>
      <c r="B191" s="136"/>
      <c r="C191" s="136"/>
    </row>
    <row r="192" spans="1:3" ht="38.25" x14ac:dyDescent="0.2">
      <c r="A192" s="194" t="s">
        <v>893</v>
      </c>
      <c r="B192" s="136"/>
      <c r="C192" s="136"/>
    </row>
    <row r="193" spans="1:3" ht="51" x14ac:dyDescent="0.2">
      <c r="A193" s="195" t="s">
        <v>894</v>
      </c>
      <c r="B193" s="136"/>
      <c r="C193" s="136"/>
    </row>
    <row r="194" spans="1:3" ht="38.25" x14ac:dyDescent="0.2">
      <c r="A194" s="194" t="s">
        <v>895</v>
      </c>
      <c r="B194" s="136"/>
      <c r="C194" s="136"/>
    </row>
    <row r="195" spans="1:3" ht="51" x14ac:dyDescent="0.2">
      <c r="A195" s="195" t="s">
        <v>896</v>
      </c>
      <c r="B195" s="136"/>
      <c r="C195" s="136"/>
    </row>
    <row r="196" spans="1:3" ht="63.75" x14ac:dyDescent="0.2">
      <c r="A196" s="194" t="s">
        <v>897</v>
      </c>
      <c r="B196" s="136"/>
      <c r="C196" s="136"/>
    </row>
    <row r="197" spans="1:3" ht="76.5" x14ac:dyDescent="0.2">
      <c r="A197" s="194" t="s">
        <v>898</v>
      </c>
      <c r="B197" s="136"/>
      <c r="C197" s="136"/>
    </row>
    <row r="198" spans="1:3" ht="38.25" x14ac:dyDescent="0.2">
      <c r="A198" s="194" t="s">
        <v>899</v>
      </c>
      <c r="B198" s="136"/>
      <c r="C198" s="136"/>
    </row>
    <row r="199" spans="1:3" ht="51" x14ac:dyDescent="0.2">
      <c r="A199" s="194" t="s">
        <v>900</v>
      </c>
      <c r="B199" s="136"/>
      <c r="C199" s="136"/>
    </row>
    <row r="200" spans="1:3" ht="38.25" x14ac:dyDescent="0.2">
      <c r="A200" s="195" t="s">
        <v>901</v>
      </c>
      <c r="B200" s="136"/>
      <c r="C200" s="136"/>
    </row>
    <row r="201" spans="1:3" ht="63.75" x14ac:dyDescent="0.2">
      <c r="A201" s="194" t="s">
        <v>902</v>
      </c>
      <c r="B201" s="136"/>
      <c r="C201" s="136"/>
    </row>
    <row r="202" spans="1:3" ht="15.75" x14ac:dyDescent="0.2">
      <c r="A202" s="136"/>
      <c r="B202" s="136"/>
      <c r="C202" s="136"/>
    </row>
    <row r="203" spans="1:3" ht="114.75" x14ac:dyDescent="0.2">
      <c r="A203" s="194" t="s">
        <v>903</v>
      </c>
      <c r="B203" s="136"/>
      <c r="C203" s="136"/>
    </row>
    <row r="204" spans="1:3" ht="76.5" x14ac:dyDescent="0.2">
      <c r="A204" s="194" t="s">
        <v>904</v>
      </c>
      <c r="B204" s="136"/>
      <c r="C204" s="136"/>
    </row>
    <row r="205" spans="1:3" ht="89.25" x14ac:dyDescent="0.2">
      <c r="A205" s="194" t="s">
        <v>905</v>
      </c>
      <c r="B205" s="136"/>
      <c r="C205" s="136"/>
    </row>
    <row r="206" spans="1:3" ht="63.75" x14ac:dyDescent="0.2">
      <c r="A206" s="194" t="s">
        <v>906</v>
      </c>
      <c r="B206" s="136"/>
      <c r="C206" s="136"/>
    </row>
    <row r="207" spans="1:3" ht="51" x14ac:dyDescent="0.2">
      <c r="A207" s="194" t="s">
        <v>907</v>
      </c>
      <c r="B207" s="136"/>
      <c r="C207" s="136"/>
    </row>
    <row r="208" spans="1:3" ht="15.75" x14ac:dyDescent="0.2">
      <c r="A208" s="136"/>
      <c r="B208" s="136"/>
      <c r="C208" s="136"/>
    </row>
    <row r="209" spans="1:3" ht="15.75" x14ac:dyDescent="0.2">
      <c r="A209" s="195" t="s">
        <v>908</v>
      </c>
      <c r="B209" s="136"/>
      <c r="C209" s="136"/>
    </row>
    <row r="210" spans="1:3" ht="25.5" x14ac:dyDescent="0.2">
      <c r="A210" s="194" t="s">
        <v>909</v>
      </c>
      <c r="B210" s="136"/>
      <c r="C210" s="136"/>
    </row>
    <row r="211" spans="1:3" ht="25.5" x14ac:dyDescent="0.2">
      <c r="A211" s="194" t="s">
        <v>910</v>
      </c>
      <c r="B211" s="136"/>
      <c r="C211" s="136"/>
    </row>
    <row r="212" spans="1:3" ht="15.75" x14ac:dyDescent="0.2">
      <c r="A212" s="194" t="s">
        <v>911</v>
      </c>
      <c r="B212" s="136"/>
      <c r="C212" s="136"/>
    </row>
    <row r="213" spans="1:3" ht="15.75" x14ac:dyDescent="0.2">
      <c r="A213" s="136"/>
      <c r="B213" s="136"/>
      <c r="C213" s="136"/>
    </row>
    <row r="214" spans="1:3" ht="63.75" x14ac:dyDescent="0.2">
      <c r="A214" s="194" t="s">
        <v>912</v>
      </c>
      <c r="B214" s="136"/>
      <c r="C214" s="136"/>
    </row>
    <row r="215" spans="1:3" ht="38.25" x14ac:dyDescent="0.2">
      <c r="A215" s="194" t="s">
        <v>913</v>
      </c>
      <c r="B215" s="136"/>
      <c r="C215" s="136"/>
    </row>
    <row r="216" spans="1:3" ht="38.25" x14ac:dyDescent="0.2">
      <c r="A216" s="194" t="s">
        <v>914</v>
      </c>
      <c r="B216" s="136"/>
      <c r="C216" s="136"/>
    </row>
    <row r="217" spans="1:3" ht="63.75" x14ac:dyDescent="0.2">
      <c r="A217" s="194" t="s">
        <v>915</v>
      </c>
      <c r="B217" s="136"/>
      <c r="C217" s="136"/>
    </row>
    <row r="218" spans="1:3" ht="15.75" x14ac:dyDescent="0.2">
      <c r="A218" s="136"/>
      <c r="B218" s="136"/>
      <c r="C218" s="136"/>
    </row>
    <row r="219" spans="1:3" ht="15.75" x14ac:dyDescent="0.2">
      <c r="A219" s="136"/>
      <c r="B219" s="136"/>
      <c r="C219" s="136"/>
    </row>
    <row r="220" spans="1:3" ht="15.75" x14ac:dyDescent="0.2">
      <c r="A220" s="136"/>
      <c r="B220" s="136"/>
      <c r="C220" s="136"/>
    </row>
    <row r="221" spans="1:3" ht="15.75" x14ac:dyDescent="0.2">
      <c r="A221" s="136"/>
      <c r="B221" s="136"/>
      <c r="C221" s="136"/>
    </row>
    <row r="222" spans="1:3" ht="15.75" x14ac:dyDescent="0.2">
      <c r="A222" s="136"/>
      <c r="B222" s="136"/>
      <c r="C222" s="136"/>
    </row>
    <row r="223" spans="1:3" ht="15.75" x14ac:dyDescent="0.2">
      <c r="A223" s="136"/>
      <c r="B223" s="136"/>
      <c r="C223" s="136"/>
    </row>
    <row r="224" spans="1:3" ht="15.75" x14ac:dyDescent="0.2">
      <c r="A224" s="136"/>
      <c r="B224" s="136"/>
      <c r="C224" s="136"/>
    </row>
    <row r="225" spans="1:3" ht="15.75" x14ac:dyDescent="0.2">
      <c r="A225" s="136"/>
      <c r="B225" s="136"/>
      <c r="C225" s="136"/>
    </row>
    <row r="226" spans="1:3" ht="15.75" x14ac:dyDescent="0.2">
      <c r="A226" s="136"/>
      <c r="B226" s="136"/>
      <c r="C226" s="136"/>
    </row>
    <row r="227" spans="1:3" ht="15.75" x14ac:dyDescent="0.2">
      <c r="A227" s="136"/>
      <c r="B227" s="136"/>
      <c r="C227" s="136"/>
    </row>
    <row r="228" spans="1:3" ht="15.75" x14ac:dyDescent="0.2">
      <c r="A228" s="136"/>
      <c r="B228" s="136"/>
      <c r="C228" s="136"/>
    </row>
    <row r="229" spans="1:3" ht="15.75" x14ac:dyDescent="0.2">
      <c r="A229" s="136"/>
      <c r="B229" s="136"/>
      <c r="C229" s="136"/>
    </row>
    <row r="230" spans="1:3" ht="15.75" x14ac:dyDescent="0.2">
      <c r="A230" s="136"/>
      <c r="B230" s="136"/>
      <c r="C230" s="136"/>
    </row>
    <row r="231" spans="1:3" ht="15.75" x14ac:dyDescent="0.2">
      <c r="A231" s="136"/>
      <c r="B231" s="136"/>
      <c r="C231" s="136"/>
    </row>
    <row r="232" spans="1:3" ht="15.75" x14ac:dyDescent="0.2">
      <c r="A232" s="136"/>
      <c r="B232" s="136"/>
      <c r="C232" s="136"/>
    </row>
    <row r="233" spans="1:3" ht="15.75" x14ac:dyDescent="0.2">
      <c r="A233" s="136"/>
      <c r="B233" s="136"/>
      <c r="C233" s="136"/>
    </row>
    <row r="234" spans="1:3" ht="15.75" x14ac:dyDescent="0.2">
      <c r="A234" s="136"/>
      <c r="B234" s="136"/>
      <c r="C234" s="136"/>
    </row>
    <row r="235" spans="1:3" ht="15.75" x14ac:dyDescent="0.2">
      <c r="A235" s="136"/>
      <c r="B235" s="136"/>
      <c r="C235" s="136"/>
    </row>
    <row r="236" spans="1:3" ht="15.75" x14ac:dyDescent="0.2">
      <c r="A236" s="136"/>
      <c r="B236" s="136"/>
      <c r="C236" s="136"/>
    </row>
    <row r="237" spans="1:3" ht="15.75" x14ac:dyDescent="0.2">
      <c r="A237" s="136"/>
      <c r="B237" s="136"/>
      <c r="C237" s="136"/>
    </row>
    <row r="238" spans="1:3" ht="15.75" x14ac:dyDescent="0.2">
      <c r="A238" s="136"/>
      <c r="B238" s="136"/>
      <c r="C238" s="136"/>
    </row>
    <row r="239" spans="1:3" ht="15.75" x14ac:dyDescent="0.2">
      <c r="A239" s="136"/>
      <c r="B239" s="136"/>
      <c r="C239" s="136"/>
    </row>
    <row r="240" spans="1:3" ht="15.75" x14ac:dyDescent="0.2">
      <c r="A240" s="136"/>
      <c r="B240" s="136"/>
      <c r="C240" s="136"/>
    </row>
    <row r="241" spans="1:3" ht="15.75" x14ac:dyDescent="0.2">
      <c r="A241" s="136"/>
      <c r="B241" s="136"/>
      <c r="C241" s="136"/>
    </row>
    <row r="242" spans="1:3" ht="15.75" x14ac:dyDescent="0.2">
      <c r="A242" s="136"/>
      <c r="B242" s="136"/>
      <c r="C242" s="136"/>
    </row>
    <row r="243" spans="1:3" ht="15.75" x14ac:dyDescent="0.2">
      <c r="A243" s="136"/>
      <c r="B243" s="136"/>
      <c r="C243" s="136"/>
    </row>
    <row r="244" spans="1:3" ht="15.75" x14ac:dyDescent="0.2">
      <c r="A244" s="136"/>
      <c r="B244" s="136"/>
      <c r="C244" s="136"/>
    </row>
    <row r="245" spans="1:3" ht="15.75" x14ac:dyDescent="0.2">
      <c r="A245" s="136"/>
      <c r="B245" s="136"/>
      <c r="C245" s="136"/>
    </row>
    <row r="246" spans="1:3" ht="15.75" x14ac:dyDescent="0.2">
      <c r="A246" s="136"/>
      <c r="B246" s="136"/>
      <c r="C246" s="136"/>
    </row>
    <row r="247" spans="1:3" ht="15.75" x14ac:dyDescent="0.2">
      <c r="A247" s="136"/>
      <c r="B247" s="136"/>
      <c r="C247" s="136"/>
    </row>
    <row r="248" spans="1:3" ht="15.75" x14ac:dyDescent="0.2">
      <c r="A248" s="136"/>
      <c r="B248" s="136"/>
      <c r="C248" s="136"/>
    </row>
    <row r="249" spans="1:3" ht="15.75" x14ac:dyDescent="0.2">
      <c r="A249" s="136"/>
      <c r="B249" s="136"/>
      <c r="C249" s="136"/>
    </row>
    <row r="250" spans="1:3" ht="15.75" x14ac:dyDescent="0.2">
      <c r="A250" s="136"/>
      <c r="B250" s="136"/>
      <c r="C250" s="136"/>
    </row>
    <row r="251" spans="1:3" ht="15.75" x14ac:dyDescent="0.2">
      <c r="A251" s="136"/>
      <c r="B251" s="136"/>
      <c r="C251" s="136"/>
    </row>
    <row r="252" spans="1:3" ht="15.75" x14ac:dyDescent="0.2">
      <c r="A252" s="136"/>
      <c r="B252" s="136"/>
      <c r="C252" s="136"/>
    </row>
    <row r="253" spans="1:3" ht="15.75" x14ac:dyDescent="0.2">
      <c r="A253" s="136"/>
      <c r="B253" s="136"/>
      <c r="C253" s="136"/>
    </row>
    <row r="254" spans="1:3" ht="15.75" x14ac:dyDescent="0.2">
      <c r="A254" s="136"/>
      <c r="B254" s="136"/>
      <c r="C254" s="136"/>
    </row>
    <row r="255" spans="1:3" ht="15.75" x14ac:dyDescent="0.2">
      <c r="A255" s="136"/>
      <c r="B255" s="136"/>
      <c r="C255" s="136"/>
    </row>
    <row r="256" spans="1:3" ht="15.75" x14ac:dyDescent="0.2">
      <c r="A256" s="136"/>
      <c r="B256" s="136"/>
      <c r="C256" s="136"/>
    </row>
    <row r="257" spans="1:3" ht="15.75" x14ac:dyDescent="0.2">
      <c r="A257" s="136"/>
      <c r="B257" s="136"/>
      <c r="C257" s="136"/>
    </row>
    <row r="258" spans="1:3" ht="15.75" x14ac:dyDescent="0.2">
      <c r="A258" s="136"/>
      <c r="B258" s="136"/>
      <c r="C258" s="136"/>
    </row>
    <row r="259" spans="1:3" ht="15.75" x14ac:dyDescent="0.2">
      <c r="A259" s="136"/>
      <c r="B259" s="136"/>
      <c r="C259" s="136"/>
    </row>
    <row r="260" spans="1:3" ht="15.75" x14ac:dyDescent="0.2">
      <c r="A260" s="136"/>
      <c r="B260" s="136"/>
      <c r="C260" s="136"/>
    </row>
    <row r="261" spans="1:3" ht="15.75" x14ac:dyDescent="0.2">
      <c r="A261" s="136"/>
      <c r="B261" s="136"/>
      <c r="C261" s="136"/>
    </row>
    <row r="262" spans="1:3" ht="15.75" x14ac:dyDescent="0.2">
      <c r="A262" s="136"/>
      <c r="B262" s="136"/>
      <c r="C262" s="136"/>
    </row>
    <row r="263" spans="1:3" ht="15.75" x14ac:dyDescent="0.2">
      <c r="A263" s="136"/>
      <c r="B263" s="136"/>
      <c r="C263" s="136"/>
    </row>
    <row r="264" spans="1:3" ht="15.75" x14ac:dyDescent="0.2">
      <c r="A264" s="136"/>
      <c r="B264" s="136"/>
      <c r="C264" s="136"/>
    </row>
    <row r="265" spans="1:3" ht="15.75" x14ac:dyDescent="0.2">
      <c r="A265" s="136"/>
      <c r="B265" s="136"/>
      <c r="C265" s="136"/>
    </row>
    <row r="266" spans="1:3" ht="15.75" x14ac:dyDescent="0.2">
      <c r="A266" s="136"/>
      <c r="B266" s="136"/>
      <c r="C266" s="136"/>
    </row>
    <row r="267" spans="1:3" ht="15.75" x14ac:dyDescent="0.2">
      <c r="A267" s="136"/>
      <c r="B267" s="136"/>
      <c r="C267" s="136"/>
    </row>
    <row r="268" spans="1:3" ht="15.75" x14ac:dyDescent="0.2">
      <c r="A268" s="136"/>
      <c r="B268" s="136"/>
      <c r="C268" s="136"/>
    </row>
    <row r="269" spans="1:3" ht="15.75" x14ac:dyDescent="0.2">
      <c r="A269" s="136"/>
      <c r="B269" s="136"/>
      <c r="C269" s="136"/>
    </row>
    <row r="270" spans="1:3" ht="15.75" x14ac:dyDescent="0.2">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8" customWidth="1"/>
    <col min="2" max="2" width="22.375" style="137" customWidth="1"/>
    <col min="3" max="3" width="28.25" style="137" customWidth="1"/>
    <col min="4" max="4" width="21" style="137" customWidth="1"/>
    <col min="5" max="23" width="8" style="137" customWidth="1"/>
    <col min="24" max="16384" width="12.625" style="137"/>
  </cols>
  <sheetData>
    <row r="1" spans="1:23" ht="15" customHeight="1" x14ac:dyDescent="0.2">
      <c r="A1" s="136" t="s">
        <v>5</v>
      </c>
    </row>
    <row r="2" spans="1:23" ht="15" customHeight="1" x14ac:dyDescent="0.2">
      <c r="A2" s="136" t="s">
        <v>6</v>
      </c>
    </row>
    <row r="3" spans="1:23" ht="13.5" customHeight="1" x14ac:dyDescent="0.2">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row>
    <row r="5" spans="1:23" ht="13.15" customHeight="1" x14ac:dyDescent="0.2">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
      <c r="A8" s="138" t="s">
        <v>119</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
      <c r="A9" s="138" t="s">
        <v>120</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
      <c r="A11" s="128" t="s">
        <v>105</v>
      </c>
      <c r="B11" s="128" t="s">
        <v>106</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
      <c r="A13" s="138" t="s">
        <v>107</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
      <c r="A15" s="128" t="s">
        <v>108</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
      <c r="A22" s="128" t="s">
        <v>109</v>
      </c>
      <c r="B22" s="139" t="s">
        <v>106</v>
      </c>
      <c r="C22" s="139">
        <f>VLOOKUP('6l_FP'!B7,Sąrašai!A24:B25,2,FALSE)</f>
        <v>2</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
      <c r="A24" s="138" t="s">
        <v>231</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
      <c r="A25" s="138" t="s">
        <v>230</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25">
      <c r="A28" s="140" t="s">
        <v>128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25">
      <c r="A29" s="140" t="s">
        <v>129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25">
      <c r="A30" s="140" t="s">
        <v>130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
      <c r="A32" s="136" t="s">
        <v>221</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
      <c r="A33" s="136" t="s">
        <v>222</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
      <c r="A34" s="141" t="s">
        <v>227</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
      <c r="A35" s="141" t="s">
        <v>382</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
      <c r="A36" s="136" t="s">
        <v>223</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
      <c r="A37" s="136" t="s">
        <v>224</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
      <c r="A39" s="136" t="s">
        <v>483</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
      <c r="A40" s="138" t="s">
        <v>484</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
      <c r="A41" s="138" t="s">
        <v>485</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
      <c r="A47" s="136" t="s">
        <v>674</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25">
      <c r="A48" s="147" t="s">
        <v>675</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
      <c r="A49" s="136" t="s">
        <v>676</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
      <c r="A50" s="136" t="s">
        <v>677</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
      <c r="A52" s="136" t="s">
        <v>623</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
      <c r="A53" s="136" t="s">
        <v>678</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
      <c r="A54" s="136" t="s">
        <v>679</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
      <c r="A55" s="143" t="s">
        <v>680</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
      <c r="A56" s="143" t="s">
        <v>681</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
      <c r="A57" s="143" t="s">
        <v>682</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
      <c r="A58" s="144" t="s">
        <v>683</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
      <c r="A59" s="143" t="s">
        <v>684</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
      <c r="A60" s="142" t="s">
        <v>685</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
      <c r="A62" s="136" t="s">
        <v>686</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
      <c r="A63" s="136" t="s">
        <v>687</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
      <c r="A64" s="136" t="s">
        <v>688</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
      <c r="A66" s="142" t="s">
        <v>689</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
      <c r="A68" s="136" t="s">
        <v>690</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
      <c r="A69" s="136" t="s">
        <v>691</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
      <c r="A70" s="136" t="s">
        <v>692</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
      <c r="A71" s="136" t="s">
        <v>693</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
      <c r="A72" s="136" t="s">
        <v>694</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
      <c r="A73" s="136" t="s">
        <v>695</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
      <c r="A74" s="136" t="s">
        <v>696</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
      <c r="A75" s="136" t="s">
        <v>697</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
      <c r="A76" s="136" t="s">
        <v>698</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
      <c r="A77" s="136" t="s">
        <v>699</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
      <c r="A78" s="136" t="s">
        <v>700</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
      <c r="A79" s="136" t="s">
        <v>701</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
      <c r="A80" s="136" t="s">
        <v>702</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
      <c r="A81" s="136" t="s">
        <v>703</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
      <c r="A82" s="136" t="s">
        <v>704</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
      <c r="A83" s="136" t="s">
        <v>705</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
      <c r="A84" s="136" t="s">
        <v>706</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
      <c r="A85" s="136" t="s">
        <v>707</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
      <c r="A87" s="145" t="s">
        <v>708</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
      <c r="A89" s="146" t="s">
        <v>709</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
      <c r="A90" s="146" t="s">
        <v>710</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
      <c r="A91" s="146" t="s">
        <v>711</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
      <c r="A92" s="146" t="s">
        <v>712</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
      <c r="A93" s="146" t="s">
        <v>713</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
      <c r="A94" s="146" t="s">
        <v>714</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
      <c r="A95" s="146" t="s">
        <v>715</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
      <c r="A96" s="146" t="s">
        <v>716</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
      <c r="A97" s="146" t="s">
        <v>717</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
      <c r="A98" s="146" t="s">
        <v>718</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
      <c r="A99" s="146" t="s">
        <v>719</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
      <c r="A100" s="146" t="s">
        <v>720</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
      <c r="A102" s="142" t="s">
        <v>721</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
      <c r="A104" s="136" t="s">
        <v>722</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
      <c r="A105" s="136" t="s">
        <v>723</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
      <c r="A106" s="136" t="s">
        <v>724</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
      <c r="A107" s="136" t="s">
        <v>725</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
      <c r="A108" s="136" t="s">
        <v>726</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
      <c r="A109" s="136" t="s">
        <v>727</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
      <c r="A110" s="136" t="s">
        <v>728</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
      <c r="A112" s="136" t="s">
        <v>729</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
      <c r="A113" s="136" t="s">
        <v>730</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
      <c r="A115" s="136" t="s">
        <v>731</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
      <c r="A116" s="136" t="s">
        <v>732</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
      <c r="A117" s="136" t="s">
        <v>733</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
      <c r="A118" s="136" t="s">
        <v>734</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
      <c r="A119" s="136" t="s">
        <v>735</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
      <c r="A120" s="136" t="s">
        <v>736</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
      <c r="A121" s="136" t="s">
        <v>737</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
      <c r="A122" s="136" t="s">
        <v>738</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
      <c r="A124" s="136" t="s">
        <v>739</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
      <c r="A125" s="136" t="s">
        <v>740</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
      <c r="A126" s="136" t="s">
        <v>741</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
      <c r="A127" s="136" t="s">
        <v>742</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
      <c r="A128" s="136" t="s">
        <v>743</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
      <c r="A129" s="136" t="s">
        <v>744</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
      <c r="A130" s="136" t="s">
        <v>745</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
      <c r="A132" s="136" t="s">
        <v>746</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
      <c r="A133" s="136" t="s">
        <v>747</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
      <c r="A134" s="136" t="s">
        <v>748</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
      <c r="A135" s="136" t="s">
        <v>749</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
      <c r="A136" s="136" t="s">
        <v>750</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
      <c r="A137" s="136" t="s">
        <v>751</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
      <c r="A138" s="136" t="s">
        <v>752</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
      <c r="A139" s="136" t="s">
        <v>753</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
      <c r="A140" s="136" t="s">
        <v>754</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
      <c r="A141" s="136" t="s">
        <v>754</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
      <c r="A142" s="136" t="s">
        <v>754</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
      <c r="A143" s="136" t="s">
        <v>754</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
      <c r="A144" s="136" t="s">
        <v>754</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
      <c r="A146" s="136" t="s">
        <v>755</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
      <c r="A147" s="136" t="s">
        <v>756</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
      <c r="A148" s="136" t="s">
        <v>757</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
      <c r="A149" s="136" t="s">
        <v>758</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
      <c r="A150" s="136" t="s">
        <v>759</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
      <c r="A151" s="136" t="s">
        <v>760</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
      <c r="A152" s="136" t="s">
        <v>761</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
      <c r="A154" s="136" t="s">
        <v>762</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
      <c r="A156" s="136" t="s">
        <v>763</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
      <c r="A157" s="136" t="s">
        <v>764</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
      <c r="A158" s="136" t="s">
        <v>765</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
      <c r="A159" s="136" t="s">
        <v>766</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
      <c r="A160" s="136" t="s">
        <v>767</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
      <c r="A161" s="136" t="s">
        <v>768</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
      <c r="A162" s="136" t="s">
        <v>769</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
      <c r="A163" s="136" t="s">
        <v>770</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
      <c r="A164" s="136" t="s">
        <v>771</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
      <c r="A165" s="136" t="s">
        <v>772</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
      <c r="A166" s="136" t="s">
        <v>773</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
      <c r="A167" s="136" t="s">
        <v>774</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
      <c r="A168" s="136" t="s">
        <v>775</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
      <c r="A169" s="136" t="s">
        <v>776</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
      <c r="A170" s="136" t="s">
        <v>777</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
      <c r="A171" s="136" t="s">
        <v>778</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
      <c r="A173" s="136" t="s">
        <v>779</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
      <c r="A174" s="136" t="s">
        <v>780</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
      <c r="A175" s="136" t="s">
        <v>781</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
      <c r="A176" s="136" t="s">
        <v>782</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
      <c r="A177" s="136" t="s">
        <v>783</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
      <c r="A178" s="136" t="s">
        <v>784</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
      <c r="A179" s="136" t="s">
        <v>785</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
      <c r="A180" s="136" t="s">
        <v>786</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
      <c r="A181" s="136" t="s">
        <v>787</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
      <c r="A182" s="136" t="s">
        <v>855</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
      <c r="A183" s="189" t="s">
        <v>848</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
      <c r="A184" s="189" t="s">
        <v>849</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
      <c r="A185" s="189" t="s">
        <v>850</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
      <c r="A186" s="189" t="s">
        <v>851</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
      <c r="A187" s="190" t="s">
        <v>852</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
      <c r="A188" s="189" t="s">
        <v>853</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
      <c r="A189" s="190" t="s">
        <v>854</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
      <c r="A190" s="189" t="s">
        <v>856</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zoomScale="110" zoomScaleNormal="110" workbookViewId="0">
      <selection activeCell="N18" sqref="N18"/>
    </sheetView>
  </sheetViews>
  <sheetFormatPr defaultColWidth="12.625" defaultRowHeight="15" customHeight="1" x14ac:dyDescent="0.2"/>
  <cols>
    <col min="1" max="1" width="4.25" style="25" customWidth="1"/>
    <col min="2" max="2" width="7.5" style="161" customWidth="1"/>
    <col min="3" max="3" width="8.625" style="149" customWidth="1"/>
    <col min="4" max="4" width="9.625" style="149" customWidth="1"/>
    <col min="5" max="5" width="5.75" style="149" customWidth="1"/>
    <col min="6" max="6" width="5" style="149" customWidth="1"/>
    <col min="7" max="7" width="3.625" style="149" customWidth="1"/>
    <col min="8" max="8" width="4.625" style="149" customWidth="1"/>
    <col min="9" max="9" width="14.125" style="149" customWidth="1"/>
    <col min="10" max="10" width="6.5" style="149" customWidth="1"/>
    <col min="11" max="11" width="2.625" style="149" customWidth="1"/>
    <col min="12" max="12" width="11.5" style="149" customWidth="1"/>
    <col min="13" max="14" width="7.625" style="149" customWidth="1"/>
    <col min="15" max="15" width="5.125" style="149" customWidth="1"/>
    <col min="16" max="27" width="7.625" style="149" customWidth="1"/>
    <col min="28" max="16384" width="12.625" style="149"/>
  </cols>
  <sheetData>
    <row r="1" spans="1:27" ht="12.75" customHeight="1" x14ac:dyDescent="0.2">
      <c r="B1" s="381" t="s">
        <v>8</v>
      </c>
      <c r="C1" s="380"/>
      <c r="D1" s="380"/>
      <c r="E1" s="380"/>
      <c r="F1" s="380"/>
      <c r="G1" s="380"/>
      <c r="H1" s="380"/>
      <c r="I1" s="380"/>
      <c r="J1" s="380"/>
      <c r="K1" s="148"/>
      <c r="L1" s="301"/>
      <c r="M1" s="148"/>
      <c r="N1" s="148"/>
      <c r="O1" s="148"/>
      <c r="P1" s="148"/>
      <c r="Q1" s="148"/>
      <c r="R1" s="148"/>
      <c r="S1" s="148"/>
      <c r="T1" s="148"/>
      <c r="U1" s="148"/>
      <c r="V1" s="148"/>
      <c r="W1" s="148"/>
      <c r="X1" s="148"/>
      <c r="Y1" s="148"/>
      <c r="Z1" s="148"/>
      <c r="AA1" s="148"/>
    </row>
    <row r="2" spans="1:27" ht="15.75" x14ac:dyDescent="0.2">
      <c r="B2" s="380"/>
      <c r="C2" s="380"/>
      <c r="D2" s="380"/>
      <c r="E2" s="380"/>
      <c r="F2" s="380"/>
      <c r="G2" s="380"/>
      <c r="H2" s="380"/>
      <c r="I2" s="380"/>
      <c r="J2" s="380"/>
      <c r="K2" s="148"/>
      <c r="L2" s="148"/>
      <c r="M2" s="148"/>
      <c r="N2" s="148"/>
      <c r="O2" s="148"/>
      <c r="P2" s="148"/>
      <c r="Q2" s="148"/>
      <c r="R2" s="148"/>
      <c r="S2" s="148"/>
      <c r="T2" s="148"/>
      <c r="U2" s="148"/>
      <c r="V2" s="148"/>
      <c r="W2" s="148"/>
      <c r="X2" s="148"/>
      <c r="Y2" s="148"/>
      <c r="Z2" s="148"/>
      <c r="AA2" s="148"/>
    </row>
    <row r="3" spans="1:27" ht="15.75" x14ac:dyDescent="0.2">
      <c r="B3" s="150"/>
      <c r="C3" s="150"/>
      <c r="D3" s="150"/>
      <c r="E3" s="150"/>
      <c r="F3" s="150"/>
      <c r="G3" s="151"/>
      <c r="H3" s="151"/>
      <c r="I3" s="151"/>
      <c r="J3" s="152"/>
      <c r="K3" s="148" t="s">
        <v>920</v>
      </c>
      <c r="L3" s="148"/>
      <c r="M3" s="148"/>
      <c r="N3" s="148"/>
      <c r="O3" s="148"/>
      <c r="P3" s="148"/>
      <c r="Q3" s="148"/>
      <c r="R3" s="148"/>
      <c r="S3" s="148"/>
      <c r="T3" s="148"/>
      <c r="U3" s="148"/>
      <c r="V3" s="148"/>
      <c r="W3" s="148"/>
      <c r="X3" s="148"/>
      <c r="Y3" s="148"/>
      <c r="Z3" s="148"/>
      <c r="AA3" s="148"/>
    </row>
    <row r="4" spans="1:27" ht="39.75" customHeight="1" x14ac:dyDescent="0.2">
      <c r="B4" s="389"/>
      <c r="C4" s="389"/>
      <c r="D4" s="389"/>
      <c r="E4" s="389"/>
      <c r="F4" s="389"/>
      <c r="G4" s="389"/>
      <c r="H4" s="389"/>
      <c r="I4" s="389"/>
      <c r="J4" s="389"/>
      <c r="K4" s="148"/>
      <c r="L4" s="148"/>
      <c r="M4" s="148"/>
      <c r="N4" s="148"/>
      <c r="O4" s="148"/>
      <c r="P4" s="148"/>
      <c r="Q4" s="148"/>
      <c r="R4" s="148"/>
      <c r="S4" s="148"/>
      <c r="T4" s="148"/>
      <c r="U4" s="148"/>
      <c r="V4" s="148"/>
      <c r="W4" s="148"/>
      <c r="X4" s="148"/>
      <c r="Y4" s="148"/>
      <c r="Z4" s="148"/>
      <c r="AA4" s="148"/>
    </row>
    <row r="5" spans="1:27" ht="15.75" customHeight="1" x14ac:dyDescent="0.2">
      <c r="B5" s="153"/>
      <c r="C5" s="153"/>
      <c r="D5" s="382" t="s">
        <v>308</v>
      </c>
      <c r="E5" s="383"/>
      <c r="F5" s="383"/>
      <c r="G5" s="383"/>
      <c r="H5" s="383"/>
      <c r="I5" s="153"/>
      <c r="J5" s="153"/>
      <c r="K5" s="148"/>
      <c r="L5" s="148"/>
      <c r="M5" s="148"/>
      <c r="N5" s="148"/>
      <c r="O5" s="148"/>
      <c r="P5" s="148"/>
      <c r="Q5" s="148"/>
      <c r="R5" s="148"/>
      <c r="S5" s="148"/>
      <c r="T5" s="148"/>
      <c r="U5" s="148"/>
      <c r="V5" s="148"/>
      <c r="W5" s="148"/>
      <c r="X5" s="148"/>
      <c r="Y5" s="148"/>
      <c r="Z5" s="148"/>
      <c r="AA5" s="148"/>
    </row>
    <row r="6" spans="1:27" ht="15.75" customHeight="1" x14ac:dyDescent="0.2">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
      <c r="B7" s="153"/>
      <c r="C7" s="153"/>
      <c r="D7" s="153"/>
      <c r="E7" s="384"/>
      <c r="F7" s="385"/>
      <c r="G7" s="385"/>
      <c r="H7" s="153"/>
      <c r="I7" s="153"/>
      <c r="J7" s="153"/>
      <c r="K7" s="148"/>
      <c r="L7" s="148"/>
      <c r="M7" s="148"/>
      <c r="N7" s="148"/>
      <c r="O7" s="148"/>
      <c r="P7" s="148"/>
      <c r="Q7" s="148"/>
      <c r="R7" s="148"/>
      <c r="S7" s="148"/>
      <c r="T7" s="148"/>
      <c r="U7" s="148"/>
      <c r="V7" s="148"/>
      <c r="W7" s="148"/>
      <c r="X7" s="148"/>
      <c r="Y7" s="148"/>
      <c r="Z7" s="148"/>
      <c r="AA7" s="148"/>
    </row>
    <row r="8" spans="1:27" ht="15.75" customHeight="1" x14ac:dyDescent="0.2">
      <c r="B8" s="153"/>
      <c r="C8" s="153"/>
      <c r="D8" s="153"/>
      <c r="E8" s="386" t="s">
        <v>2</v>
      </c>
      <c r="F8" s="383"/>
      <c r="G8" s="383"/>
      <c r="H8" s="153"/>
      <c r="I8" s="153"/>
      <c r="J8" s="153"/>
      <c r="K8" s="148"/>
      <c r="L8" s="148"/>
      <c r="M8" s="148"/>
      <c r="N8" s="148"/>
      <c r="O8" s="148"/>
      <c r="P8" s="148"/>
      <c r="Q8" s="148"/>
      <c r="R8" s="148"/>
      <c r="S8" s="148"/>
      <c r="T8" s="148"/>
      <c r="U8" s="148"/>
      <c r="V8" s="148"/>
      <c r="W8" s="148"/>
      <c r="X8" s="148"/>
      <c r="Y8" s="148"/>
      <c r="Z8" s="148"/>
      <c r="AA8" s="148"/>
    </row>
    <row r="9" spans="1:27" ht="19.149999999999999" customHeight="1" x14ac:dyDescent="0.2">
      <c r="B9" s="381" t="s">
        <v>9</v>
      </c>
      <c r="C9" s="380"/>
      <c r="D9" s="380"/>
      <c r="E9" s="380"/>
      <c r="F9" s="380"/>
      <c r="G9" s="380"/>
      <c r="H9" s="380"/>
      <c r="I9" s="380"/>
      <c r="J9" s="380"/>
      <c r="K9" s="148"/>
      <c r="L9" s="148"/>
      <c r="M9" s="148"/>
      <c r="N9" s="148"/>
      <c r="O9" s="148"/>
      <c r="P9" s="148"/>
      <c r="Q9" s="148"/>
      <c r="R9" s="148"/>
      <c r="S9" s="148"/>
      <c r="T9" s="148"/>
      <c r="U9" s="148"/>
      <c r="V9" s="148"/>
      <c r="W9" s="148"/>
      <c r="X9" s="148"/>
      <c r="Y9" s="148"/>
      <c r="Z9" s="148"/>
      <c r="AA9" s="148"/>
    </row>
    <row r="10" spans="1:27" ht="25.15" customHeight="1" x14ac:dyDescent="0.2">
      <c r="A10" s="27"/>
      <c r="B10" s="393" t="s">
        <v>925</v>
      </c>
      <c r="C10" s="394"/>
      <c r="D10" s="394"/>
      <c r="E10" s="394"/>
      <c r="F10" s="394"/>
      <c r="G10" s="394"/>
      <c r="H10" s="394"/>
      <c r="I10" s="394"/>
      <c r="J10" s="395"/>
      <c r="K10" s="158"/>
      <c r="L10" s="148"/>
      <c r="M10" s="148"/>
      <c r="N10" s="148"/>
      <c r="O10" s="148"/>
      <c r="P10" s="148"/>
      <c r="Q10" s="148"/>
      <c r="R10" s="148"/>
      <c r="S10" s="148"/>
      <c r="T10" s="148"/>
      <c r="U10" s="148"/>
      <c r="V10" s="148"/>
      <c r="W10" s="148"/>
      <c r="X10" s="148"/>
      <c r="Y10" s="148"/>
      <c r="Z10" s="148"/>
      <c r="AA10" s="148"/>
    </row>
    <row r="11" spans="1:27" ht="24.6" customHeight="1" x14ac:dyDescent="0.2">
      <c r="A11" s="94"/>
      <c r="B11" s="396" t="s">
        <v>926</v>
      </c>
      <c r="C11" s="394"/>
      <c r="D11" s="394"/>
      <c r="E11" s="394"/>
      <c r="F11" s="394"/>
      <c r="G11" s="394"/>
      <c r="H11" s="394"/>
      <c r="I11" s="394"/>
      <c r="J11" s="395"/>
      <c r="K11" s="148"/>
      <c r="L11" s="148"/>
      <c r="M11" s="148"/>
      <c r="N11" s="148"/>
      <c r="O11" s="148"/>
      <c r="P11" s="148"/>
      <c r="Q11" s="148"/>
      <c r="R11" s="148"/>
      <c r="S11" s="148"/>
      <c r="T11" s="148"/>
      <c r="U11" s="148"/>
      <c r="V11" s="148"/>
      <c r="W11" s="148"/>
      <c r="X11" s="148"/>
      <c r="Y11" s="148"/>
      <c r="Z11" s="148"/>
      <c r="AA11" s="148"/>
    </row>
    <row r="12" spans="1:27" ht="15.75" x14ac:dyDescent="0.2">
      <c r="B12" s="150"/>
      <c r="C12" s="150"/>
      <c r="D12" s="150"/>
      <c r="E12" s="387"/>
      <c r="F12" s="388"/>
      <c r="G12" s="388"/>
      <c r="H12" s="150"/>
      <c r="I12" s="150"/>
      <c r="J12" s="150"/>
      <c r="K12" s="148"/>
      <c r="L12" s="148"/>
      <c r="M12" s="148"/>
      <c r="N12" s="148"/>
      <c r="O12" s="148"/>
      <c r="P12" s="148"/>
      <c r="Q12" s="148"/>
      <c r="R12" s="148"/>
      <c r="S12" s="148"/>
      <c r="T12" s="148"/>
      <c r="U12" s="148"/>
      <c r="V12" s="148"/>
      <c r="W12" s="148"/>
      <c r="X12" s="148"/>
      <c r="Y12" s="148"/>
      <c r="Z12" s="148"/>
      <c r="AA12" s="148"/>
    </row>
    <row r="13" spans="1:27" ht="15.75" x14ac:dyDescent="0.2">
      <c r="B13" s="150"/>
      <c r="C13" s="150"/>
      <c r="D13" s="150"/>
      <c r="E13" s="386" t="s">
        <v>309</v>
      </c>
      <c r="F13" s="386"/>
      <c r="G13" s="386"/>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
      <c r="B15" s="390" t="s">
        <v>921</v>
      </c>
      <c r="C15" s="391"/>
      <c r="D15" s="391"/>
      <c r="E15" s="391"/>
      <c r="F15" s="391"/>
      <c r="G15" s="391"/>
      <c r="H15" s="391"/>
      <c r="I15" s="391"/>
      <c r="J15" s="392"/>
      <c r="K15" s="148"/>
      <c r="L15" s="148"/>
      <c r="M15" s="148"/>
      <c r="N15" s="148"/>
      <c r="O15" s="148"/>
      <c r="P15" s="148"/>
      <c r="Q15" s="148"/>
      <c r="R15" s="148"/>
      <c r="S15" s="148"/>
      <c r="T15" s="148"/>
      <c r="U15" s="148"/>
      <c r="V15" s="148"/>
      <c r="W15" s="148"/>
      <c r="X15" s="148"/>
      <c r="Y15" s="148"/>
      <c r="Z15" s="148"/>
      <c r="AA15" s="148"/>
    </row>
    <row r="16" spans="1:27" ht="15.75" x14ac:dyDescent="0.2">
      <c r="B16" s="150"/>
      <c r="C16" s="379" t="s">
        <v>3</v>
      </c>
      <c r="D16" s="380"/>
      <c r="E16" s="380"/>
      <c r="F16" s="380"/>
      <c r="G16" s="380"/>
      <c r="H16" s="380"/>
      <c r="I16" s="380"/>
      <c r="J16" s="150"/>
      <c r="K16" s="148"/>
      <c r="L16" s="148"/>
      <c r="M16" s="148"/>
      <c r="N16" s="148"/>
      <c r="O16" s="148"/>
      <c r="P16" s="148"/>
      <c r="Q16" s="148"/>
      <c r="R16" s="148"/>
      <c r="S16" s="148"/>
      <c r="T16" s="148"/>
      <c r="U16" s="148"/>
      <c r="V16" s="148"/>
      <c r="W16" s="148"/>
      <c r="X16" s="148"/>
      <c r="Y16" s="148"/>
      <c r="Z16" s="148"/>
      <c r="AA16" s="148"/>
    </row>
    <row r="17" spans="1:27" ht="15.75" x14ac:dyDescent="0.2">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75" x14ac:dyDescent="0.2">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
      <c r="B19" s="373" t="s">
        <v>922</v>
      </c>
      <c r="C19" s="374"/>
      <c r="D19" s="374"/>
      <c r="E19" s="374"/>
      <c r="F19" s="374"/>
      <c r="G19" s="374"/>
      <c r="H19" s="374"/>
      <c r="I19" s="374"/>
      <c r="J19" s="375"/>
      <c r="K19" s="157"/>
      <c r="L19" s="158"/>
      <c r="M19" s="158"/>
      <c r="N19" s="158"/>
      <c r="O19" s="158"/>
      <c r="P19" s="158"/>
      <c r="Q19" s="158"/>
      <c r="R19" s="158"/>
      <c r="S19" s="148"/>
      <c r="T19" s="148"/>
      <c r="U19" s="148"/>
      <c r="V19" s="148"/>
      <c r="W19" s="148"/>
      <c r="X19" s="148"/>
      <c r="Y19" s="148"/>
      <c r="Z19" s="148"/>
      <c r="AA19" s="148"/>
    </row>
    <row r="20" spans="1:27" ht="22.5" customHeight="1" x14ac:dyDescent="0.2">
      <c r="A20" s="25" t="s">
        <v>83</v>
      </c>
      <c r="B20" s="397" t="s">
        <v>815</v>
      </c>
      <c r="C20" s="397"/>
      <c r="D20" s="397"/>
      <c r="E20" s="376"/>
      <c r="F20" s="377"/>
      <c r="G20" s="377"/>
      <c r="H20" s="377"/>
      <c r="I20" s="377"/>
      <c r="J20" s="378"/>
      <c r="K20" s="157"/>
      <c r="L20" s="158"/>
      <c r="M20" s="158"/>
      <c r="N20" s="158"/>
      <c r="O20" s="158"/>
      <c r="P20" s="158"/>
      <c r="Q20" s="158"/>
      <c r="R20" s="158"/>
      <c r="S20" s="148"/>
      <c r="T20" s="148"/>
      <c r="U20" s="148"/>
      <c r="V20" s="148"/>
      <c r="W20" s="148"/>
      <c r="X20" s="148"/>
      <c r="Y20" s="148"/>
      <c r="Z20" s="148"/>
      <c r="AA20" s="148"/>
    </row>
    <row r="21" spans="1:27" ht="18" customHeight="1" x14ac:dyDescent="0.2">
      <c r="A21" s="25" t="s">
        <v>816</v>
      </c>
      <c r="B21" s="410" t="s">
        <v>48</v>
      </c>
      <c r="C21" s="411"/>
      <c r="D21" s="412"/>
      <c r="E21" s="376"/>
      <c r="F21" s="377"/>
      <c r="G21" s="377"/>
      <c r="H21" s="377"/>
      <c r="I21" s="377"/>
      <c r="J21" s="378"/>
      <c r="K21" s="158"/>
      <c r="L21" s="158"/>
      <c r="M21" s="158"/>
      <c r="N21" s="158"/>
      <c r="O21" s="158"/>
      <c r="P21" s="158"/>
      <c r="Q21" s="158"/>
      <c r="R21" s="158"/>
      <c r="S21" s="148"/>
      <c r="T21" s="148"/>
      <c r="U21" s="148"/>
      <c r="V21" s="148"/>
      <c r="W21" s="148"/>
      <c r="X21" s="148"/>
      <c r="Y21" s="148"/>
      <c r="Z21" s="148"/>
      <c r="AA21" s="148"/>
    </row>
    <row r="22" spans="1:27" ht="45" customHeight="1" x14ac:dyDescent="0.2">
      <c r="A22" s="25" t="s">
        <v>84</v>
      </c>
      <c r="B22" s="397" t="s">
        <v>10</v>
      </c>
      <c r="C22" s="397"/>
      <c r="D22" s="397"/>
      <c r="E22" s="373" t="s">
        <v>923</v>
      </c>
      <c r="F22" s="374"/>
      <c r="G22" s="374"/>
      <c r="H22" s="374"/>
      <c r="I22" s="374"/>
      <c r="J22" s="375"/>
      <c r="K22" s="157"/>
      <c r="L22" s="148"/>
      <c r="M22" s="148"/>
      <c r="N22" s="148"/>
      <c r="O22" s="148"/>
      <c r="P22" s="148"/>
      <c r="Q22" s="148"/>
      <c r="R22" s="148"/>
      <c r="S22" s="148"/>
      <c r="T22" s="148"/>
      <c r="U22" s="148"/>
      <c r="V22" s="148"/>
      <c r="W22" s="148"/>
      <c r="X22" s="148"/>
      <c r="Y22" s="148"/>
      <c r="Z22" s="148"/>
      <c r="AA22" s="148"/>
    </row>
    <row r="23" spans="1:27" ht="25.15" customHeight="1" x14ac:dyDescent="0.2">
      <c r="A23" s="25" t="s">
        <v>85</v>
      </c>
      <c r="B23" s="369" t="s">
        <v>11</v>
      </c>
      <c r="C23" s="370"/>
      <c r="D23" s="371"/>
      <c r="E23" s="349"/>
      <c r="F23" s="350"/>
      <c r="G23" s="350"/>
      <c r="H23" s="350"/>
      <c r="I23" s="350"/>
      <c r="J23" s="351"/>
      <c r="K23" s="148"/>
      <c r="L23" s="148"/>
      <c r="M23" s="148"/>
      <c r="N23" s="148"/>
      <c r="O23" s="148"/>
      <c r="P23" s="148"/>
      <c r="Q23" s="148"/>
      <c r="R23" s="148"/>
      <c r="S23" s="148"/>
      <c r="T23" s="148"/>
      <c r="U23" s="148"/>
      <c r="V23" s="148"/>
      <c r="W23" s="148"/>
      <c r="X23" s="148"/>
      <c r="Y23" s="148"/>
      <c r="Z23" s="148"/>
      <c r="AA23" s="148"/>
    </row>
    <row r="24" spans="1:27" ht="25.15" customHeight="1" x14ac:dyDescent="0.2">
      <c r="A24" s="25" t="s">
        <v>86</v>
      </c>
      <c r="B24" s="369" t="s">
        <v>12</v>
      </c>
      <c r="C24" s="370"/>
      <c r="D24" s="371"/>
      <c r="E24" s="349"/>
      <c r="F24" s="350"/>
      <c r="G24" s="350"/>
      <c r="H24" s="350"/>
      <c r="I24" s="350"/>
      <c r="J24" s="351"/>
      <c r="K24" s="148"/>
      <c r="L24" s="148"/>
      <c r="M24" s="148"/>
      <c r="N24" s="148"/>
      <c r="O24" s="148"/>
      <c r="P24" s="148"/>
      <c r="Q24" s="148"/>
      <c r="R24" s="148"/>
      <c r="S24" s="148"/>
      <c r="T24" s="148"/>
      <c r="U24" s="148"/>
      <c r="V24" s="148"/>
      <c r="W24" s="148"/>
      <c r="X24" s="148"/>
      <c r="Y24" s="148"/>
      <c r="Z24" s="148"/>
      <c r="AA24" s="148"/>
    </row>
    <row r="25" spans="1:27" ht="25.15" customHeight="1" x14ac:dyDescent="0.2">
      <c r="A25" s="25" t="s">
        <v>209</v>
      </c>
      <c r="B25" s="369" t="s">
        <v>13</v>
      </c>
      <c r="C25" s="370"/>
      <c r="D25" s="371"/>
      <c r="E25" s="349"/>
      <c r="F25" s="350"/>
      <c r="G25" s="350"/>
      <c r="H25" s="350"/>
      <c r="I25" s="350"/>
      <c r="J25" s="351"/>
      <c r="K25" s="148"/>
      <c r="L25" s="148"/>
      <c r="M25" s="148"/>
      <c r="N25" s="148"/>
      <c r="O25" s="159"/>
      <c r="P25" s="148"/>
      <c r="Q25" s="148"/>
      <c r="R25" s="148"/>
      <c r="S25" s="148"/>
      <c r="T25" s="148"/>
      <c r="U25" s="148"/>
      <c r="V25" s="148"/>
      <c r="W25" s="148"/>
      <c r="X25" s="148"/>
      <c r="Y25" s="148"/>
      <c r="Z25" s="148"/>
      <c r="AA25" s="148"/>
    </row>
    <row r="26" spans="1:27" ht="25.15" customHeight="1" x14ac:dyDescent="0.2">
      <c r="A26" s="25" t="s">
        <v>210</v>
      </c>
      <c r="B26" s="369" t="s">
        <v>14</v>
      </c>
      <c r="C26" s="370"/>
      <c r="D26" s="371"/>
      <c r="E26" s="349"/>
      <c r="F26" s="350"/>
      <c r="G26" s="350"/>
      <c r="H26" s="350"/>
      <c r="I26" s="350"/>
      <c r="J26" s="351"/>
      <c r="K26" s="148"/>
      <c r="L26" s="148"/>
      <c r="M26" s="148"/>
      <c r="N26" s="148"/>
      <c r="O26" s="148"/>
      <c r="P26" s="148"/>
      <c r="Q26" s="148"/>
      <c r="R26" s="148"/>
      <c r="S26" s="148"/>
      <c r="T26" s="148"/>
      <c r="U26" s="148"/>
      <c r="V26" s="148"/>
      <c r="W26" s="148"/>
      <c r="X26" s="148"/>
      <c r="Y26" s="148"/>
      <c r="Z26" s="148"/>
      <c r="AA26" s="148"/>
    </row>
    <row r="27" spans="1:27" ht="25.15" customHeight="1" x14ac:dyDescent="0.2">
      <c r="A27" s="25" t="s">
        <v>211</v>
      </c>
      <c r="B27" s="369" t="s">
        <v>15</v>
      </c>
      <c r="C27" s="370"/>
      <c r="D27" s="371"/>
      <c r="E27" s="349"/>
      <c r="F27" s="350"/>
      <c r="G27" s="350"/>
      <c r="H27" s="350"/>
      <c r="I27" s="350"/>
      <c r="J27" s="351"/>
      <c r="K27" s="148"/>
      <c r="L27" s="148"/>
      <c r="M27" s="148"/>
      <c r="N27" s="148"/>
      <c r="O27" s="148"/>
      <c r="P27" s="148"/>
      <c r="Q27" s="148"/>
      <c r="R27" s="148"/>
      <c r="S27" s="148"/>
      <c r="T27" s="148"/>
      <c r="U27" s="148"/>
      <c r="V27" s="148"/>
      <c r="W27" s="148"/>
      <c r="X27" s="148"/>
      <c r="Y27" s="148"/>
      <c r="Z27" s="148"/>
      <c r="AA27" s="148"/>
    </row>
    <row r="28" spans="1:27" ht="25.15" customHeight="1" x14ac:dyDescent="0.2">
      <c r="A28" s="25" t="s">
        <v>212</v>
      </c>
      <c r="B28" s="369" t="s">
        <v>16</v>
      </c>
      <c r="C28" s="370"/>
      <c r="D28" s="371"/>
      <c r="E28" s="349"/>
      <c r="F28" s="350"/>
      <c r="G28" s="350"/>
      <c r="H28" s="350"/>
      <c r="I28" s="350"/>
      <c r="J28" s="351"/>
      <c r="K28" s="148"/>
      <c r="L28" s="148"/>
      <c r="M28" s="148"/>
      <c r="N28" s="148"/>
      <c r="O28" s="148"/>
      <c r="P28" s="148"/>
      <c r="Q28" s="148"/>
      <c r="R28" s="148"/>
      <c r="S28" s="148"/>
      <c r="T28" s="148"/>
      <c r="U28" s="148"/>
      <c r="V28" s="148"/>
      <c r="W28" s="148"/>
      <c r="X28" s="148"/>
      <c r="Y28" s="148"/>
      <c r="Z28" s="148"/>
      <c r="AA28" s="148"/>
    </row>
    <row r="29" spans="1:27" ht="25.15" customHeight="1" x14ac:dyDescent="0.2">
      <c r="A29" s="25" t="s">
        <v>213</v>
      </c>
      <c r="B29" s="369" t="s">
        <v>17</v>
      </c>
      <c r="C29" s="370"/>
      <c r="D29" s="371"/>
      <c r="E29" s="349"/>
      <c r="F29" s="350"/>
      <c r="G29" s="350"/>
      <c r="H29" s="350"/>
      <c r="I29" s="350"/>
      <c r="J29" s="351"/>
      <c r="K29" s="148"/>
      <c r="L29" s="148"/>
      <c r="M29" s="148"/>
      <c r="N29" s="148"/>
      <c r="O29" s="148"/>
      <c r="P29" s="148"/>
      <c r="Q29" s="148"/>
      <c r="R29" s="148"/>
      <c r="S29" s="148"/>
      <c r="T29" s="148"/>
      <c r="U29" s="148"/>
      <c r="V29" s="148"/>
      <c r="W29" s="148"/>
      <c r="X29" s="148"/>
      <c r="Y29" s="148"/>
      <c r="Z29" s="148"/>
      <c r="AA29" s="148"/>
    </row>
    <row r="30" spans="1:27" ht="25.15" customHeight="1" x14ac:dyDescent="0.2">
      <c r="A30" s="25" t="s">
        <v>214</v>
      </c>
      <c r="B30" s="368" t="s">
        <v>18</v>
      </c>
      <c r="C30" s="368"/>
      <c r="D30" s="368"/>
      <c r="E30" s="349"/>
      <c r="F30" s="350"/>
      <c r="G30" s="350"/>
      <c r="H30" s="350"/>
      <c r="I30" s="350"/>
      <c r="J30" s="351"/>
      <c r="K30" s="148"/>
      <c r="L30" s="148"/>
      <c r="M30" s="159"/>
      <c r="N30" s="148"/>
      <c r="O30" s="148"/>
      <c r="P30" s="148"/>
      <c r="Q30" s="148"/>
      <c r="R30" s="148"/>
      <c r="S30" s="148"/>
      <c r="T30" s="148"/>
      <c r="U30" s="148"/>
      <c r="V30" s="148"/>
      <c r="W30" s="148"/>
      <c r="X30" s="148"/>
      <c r="Y30" s="148"/>
      <c r="Z30" s="148"/>
      <c r="AA30" s="148"/>
    </row>
    <row r="31" spans="1:27" ht="33" customHeight="1" x14ac:dyDescent="0.2">
      <c r="A31" s="25" t="s">
        <v>215</v>
      </c>
      <c r="B31" s="369" t="s">
        <v>19</v>
      </c>
      <c r="C31" s="370"/>
      <c r="D31" s="371"/>
      <c r="E31" s="349"/>
      <c r="F31" s="350"/>
      <c r="G31" s="350"/>
      <c r="H31" s="350"/>
      <c r="I31" s="350"/>
      <c r="J31" s="351"/>
      <c r="K31" s="148"/>
      <c r="L31" s="148"/>
      <c r="M31" s="148"/>
      <c r="N31" s="148"/>
      <c r="O31" s="148"/>
      <c r="P31" s="148"/>
      <c r="Q31" s="148"/>
      <c r="R31" s="148"/>
      <c r="S31" s="148"/>
      <c r="T31" s="148"/>
      <c r="U31" s="148"/>
      <c r="V31" s="148"/>
      <c r="W31" s="148"/>
      <c r="X31" s="148"/>
      <c r="Y31" s="148"/>
      <c r="Z31" s="148"/>
      <c r="AA31" s="148"/>
    </row>
    <row r="32" spans="1:27" ht="33.75" customHeight="1" x14ac:dyDescent="0.2">
      <c r="A32" s="25" t="s">
        <v>216</v>
      </c>
      <c r="B32" s="369" t="s">
        <v>20</v>
      </c>
      <c r="C32" s="370"/>
      <c r="D32" s="371"/>
      <c r="E32" s="349"/>
      <c r="F32" s="350"/>
      <c r="G32" s="350"/>
      <c r="H32" s="350"/>
      <c r="I32" s="350"/>
      <c r="J32" s="351"/>
      <c r="K32" s="148"/>
      <c r="L32" s="148"/>
      <c r="M32" s="148"/>
      <c r="N32" s="148"/>
      <c r="O32" s="148"/>
      <c r="P32" s="148"/>
      <c r="Q32" s="148"/>
      <c r="R32" s="148"/>
      <c r="S32" s="148"/>
      <c r="T32" s="148"/>
      <c r="U32" s="148"/>
      <c r="V32" s="148"/>
      <c r="W32" s="148"/>
      <c r="X32" s="148"/>
      <c r="Y32" s="148"/>
      <c r="Z32" s="148"/>
      <c r="AA32" s="148"/>
    </row>
    <row r="33" spans="1:27" ht="25.15" customHeight="1" x14ac:dyDescent="0.2">
      <c r="A33" s="25" t="s">
        <v>217</v>
      </c>
      <c r="B33" s="369" t="s">
        <v>21</v>
      </c>
      <c r="C33" s="370"/>
      <c r="D33" s="371"/>
      <c r="E33" s="349"/>
      <c r="F33" s="350"/>
      <c r="G33" s="350"/>
      <c r="H33" s="350"/>
      <c r="I33" s="350"/>
      <c r="J33" s="351"/>
      <c r="K33" s="148"/>
      <c r="L33" s="148"/>
      <c r="M33" s="148"/>
      <c r="N33" s="148"/>
      <c r="O33" s="159"/>
      <c r="P33" s="148"/>
      <c r="Q33" s="148"/>
      <c r="R33" s="148"/>
      <c r="S33" s="148"/>
      <c r="T33" s="148"/>
      <c r="U33" s="148"/>
      <c r="V33" s="148"/>
      <c r="W33" s="148"/>
      <c r="X33" s="148"/>
      <c r="Y33" s="148"/>
      <c r="Z33" s="148"/>
      <c r="AA33" s="148"/>
    </row>
    <row r="34" spans="1:27" ht="46.5" customHeight="1" x14ac:dyDescent="0.2">
      <c r="A34" s="25" t="s">
        <v>603</v>
      </c>
      <c r="B34" s="399" t="s">
        <v>823</v>
      </c>
      <c r="C34" s="400"/>
      <c r="D34" s="401"/>
      <c r="E34" s="349"/>
      <c r="F34" s="350"/>
      <c r="G34" s="350"/>
      <c r="H34" s="350"/>
      <c r="I34" s="350"/>
      <c r="J34" s="351"/>
      <c r="K34" s="158"/>
      <c r="L34" s="148"/>
      <c r="M34" s="148"/>
      <c r="N34" s="148"/>
      <c r="O34" s="159"/>
      <c r="P34" s="148"/>
      <c r="Q34" s="148"/>
      <c r="R34" s="148"/>
      <c r="S34" s="148"/>
      <c r="T34" s="148"/>
      <c r="U34" s="148"/>
      <c r="V34" s="148"/>
      <c r="W34" s="148"/>
      <c r="X34" s="148"/>
      <c r="Y34" s="148"/>
      <c r="Z34" s="148"/>
      <c r="AA34" s="148"/>
    </row>
    <row r="35" spans="1:27" ht="24" customHeight="1" x14ac:dyDescent="0.2">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
      <c r="A36" s="25" t="s">
        <v>50</v>
      </c>
      <c r="B36" s="372" t="s">
        <v>23</v>
      </c>
      <c r="C36" s="372"/>
      <c r="D36" s="372"/>
      <c r="E36" s="352"/>
      <c r="F36" s="352"/>
      <c r="G36" s="352"/>
      <c r="H36" s="352"/>
      <c r="I36" s="352"/>
      <c r="J36" s="352"/>
      <c r="K36" s="148"/>
      <c r="L36" s="148"/>
      <c r="M36" s="148"/>
      <c r="N36" s="148"/>
      <c r="O36" s="148"/>
      <c r="P36" s="148"/>
      <c r="Q36" s="148"/>
      <c r="R36" s="148"/>
      <c r="S36" s="148"/>
      <c r="T36" s="148"/>
      <c r="U36" s="148"/>
      <c r="V36" s="148"/>
      <c r="W36" s="148"/>
      <c r="X36" s="148"/>
      <c r="Y36" s="148"/>
      <c r="Z36" s="148"/>
      <c r="AA36" s="148"/>
    </row>
    <row r="37" spans="1:27" ht="15.6" customHeight="1" x14ac:dyDescent="0.2">
      <c r="A37" s="367" t="s">
        <v>87</v>
      </c>
      <c r="B37" s="353" t="s">
        <v>24</v>
      </c>
      <c r="C37" s="354"/>
      <c r="D37" s="355"/>
      <c r="E37" s="362" t="s">
        <v>25</v>
      </c>
      <c r="F37" s="363"/>
      <c r="G37" s="363"/>
      <c r="H37" s="363"/>
      <c r="I37" s="363"/>
      <c r="J37" s="160"/>
      <c r="K37" s="148"/>
      <c r="L37" s="148"/>
      <c r="M37" s="148"/>
      <c r="N37" s="148"/>
      <c r="O37" s="148"/>
      <c r="P37" s="148"/>
      <c r="Q37" s="148"/>
      <c r="R37" s="148"/>
      <c r="S37" s="148"/>
      <c r="T37" s="148"/>
      <c r="U37" s="148"/>
      <c r="V37" s="148"/>
      <c r="W37" s="148"/>
      <c r="X37" s="148"/>
      <c r="Y37" s="148"/>
      <c r="Z37" s="148"/>
      <c r="AA37" s="148"/>
    </row>
    <row r="38" spans="1:27" ht="15.6" customHeight="1" x14ac:dyDescent="0.2">
      <c r="A38" s="367"/>
      <c r="B38" s="356"/>
      <c r="C38" s="357"/>
      <c r="D38" s="358"/>
      <c r="E38" s="364" t="s">
        <v>26</v>
      </c>
      <c r="F38" s="365"/>
      <c r="G38" s="365"/>
      <c r="H38" s="365"/>
      <c r="I38" s="365"/>
      <c r="J38" s="366"/>
      <c r="K38" s="148"/>
      <c r="L38" s="148"/>
      <c r="M38" s="148"/>
      <c r="N38" s="148"/>
      <c r="O38" s="148"/>
      <c r="P38" s="148"/>
      <c r="Q38" s="148"/>
      <c r="R38" s="148"/>
      <c r="S38" s="148"/>
      <c r="T38" s="148"/>
      <c r="U38" s="148"/>
      <c r="V38" s="148"/>
      <c r="W38" s="148"/>
      <c r="X38" s="148"/>
      <c r="Y38" s="148"/>
      <c r="Z38" s="148"/>
      <c r="AA38" s="148"/>
    </row>
    <row r="39" spans="1:27" ht="62.25" customHeight="1" x14ac:dyDescent="0.2">
      <c r="A39" s="367"/>
      <c r="B39" s="359"/>
      <c r="C39" s="360"/>
      <c r="D39" s="361"/>
      <c r="E39" s="349"/>
      <c r="F39" s="350"/>
      <c r="G39" s="350"/>
      <c r="H39" s="350"/>
      <c r="I39" s="350"/>
      <c r="J39" s="351"/>
      <c r="K39" s="148"/>
      <c r="L39" s="148"/>
      <c r="M39" s="148"/>
      <c r="N39" s="148"/>
      <c r="O39" s="148"/>
      <c r="P39" s="148"/>
      <c r="Q39" s="148"/>
      <c r="R39" s="148"/>
      <c r="S39" s="148"/>
      <c r="T39" s="148"/>
      <c r="U39" s="148"/>
      <c r="V39" s="148"/>
      <c r="W39" s="148"/>
      <c r="X39" s="148"/>
      <c r="Y39" s="148"/>
      <c r="Z39" s="148"/>
      <c r="AA39" s="148"/>
    </row>
    <row r="40" spans="1:27" ht="29.25" customHeight="1" x14ac:dyDescent="0.2">
      <c r="A40" s="25" t="s">
        <v>51</v>
      </c>
      <c r="B40" s="405" t="s">
        <v>132</v>
      </c>
      <c r="C40" s="406"/>
      <c r="D40" s="407"/>
      <c r="E40" s="408"/>
      <c r="F40" s="408"/>
      <c r="G40" s="408"/>
      <c r="H40" s="408"/>
      <c r="I40" s="408"/>
      <c r="J40" s="408"/>
      <c r="K40" s="148"/>
      <c r="L40" s="148"/>
      <c r="M40" s="148"/>
      <c r="N40" s="148"/>
      <c r="O40" s="148"/>
      <c r="P40" s="148"/>
      <c r="Q40" s="148"/>
      <c r="R40" s="148"/>
      <c r="S40" s="148"/>
      <c r="T40" s="148"/>
      <c r="U40" s="148"/>
      <c r="V40" s="148"/>
      <c r="W40" s="148"/>
      <c r="X40" s="148"/>
      <c r="Y40" s="148"/>
      <c r="Z40" s="148"/>
      <c r="AA40" s="148"/>
    </row>
    <row r="41" spans="1:27" ht="44.25" customHeight="1" x14ac:dyDescent="0.2">
      <c r="A41" s="25" t="s">
        <v>52</v>
      </c>
      <c r="B41" s="409" t="s">
        <v>45</v>
      </c>
      <c r="C41" s="409"/>
      <c r="D41" s="409"/>
      <c r="E41" s="349"/>
      <c r="F41" s="350"/>
      <c r="G41" s="350"/>
      <c r="H41" s="350"/>
      <c r="I41" s="350"/>
      <c r="J41" s="351"/>
      <c r="K41" s="148"/>
      <c r="L41" s="148"/>
      <c r="M41" s="148"/>
      <c r="N41" s="148"/>
      <c r="O41" s="148"/>
      <c r="P41" s="148"/>
      <c r="Q41" s="148"/>
      <c r="R41" s="148"/>
      <c r="S41" s="148"/>
      <c r="T41" s="148"/>
      <c r="U41" s="148"/>
      <c r="V41" s="148"/>
      <c r="W41" s="148"/>
      <c r="X41" s="148"/>
      <c r="Y41" s="148"/>
      <c r="Z41" s="148"/>
      <c r="AA41" s="148"/>
    </row>
    <row r="42" spans="1:27" ht="35.450000000000003" customHeight="1" x14ac:dyDescent="0.2">
      <c r="A42" s="25" t="s">
        <v>88</v>
      </c>
      <c r="B42" s="402" t="s">
        <v>232</v>
      </c>
      <c r="C42" s="403"/>
      <c r="D42" s="404"/>
      <c r="E42" s="349"/>
      <c r="F42" s="350"/>
      <c r="G42" s="350"/>
      <c r="H42" s="350"/>
      <c r="I42" s="350"/>
      <c r="J42" s="351"/>
      <c r="K42" s="148"/>
      <c r="L42" s="148"/>
      <c r="M42" s="148"/>
      <c r="N42" s="148"/>
      <c r="O42" s="148"/>
      <c r="P42" s="148"/>
      <c r="Q42" s="148"/>
      <c r="R42" s="148"/>
      <c r="S42" s="148"/>
      <c r="T42" s="148"/>
      <c r="U42" s="148"/>
      <c r="V42" s="148"/>
      <c r="W42" s="148"/>
      <c r="X42" s="148"/>
      <c r="Y42" s="148"/>
      <c r="Z42" s="148"/>
      <c r="AA42" s="148"/>
    </row>
    <row r="43" spans="1:27" ht="27" customHeight="1" x14ac:dyDescent="0.2">
      <c r="A43" s="25" t="s">
        <v>218</v>
      </c>
      <c r="B43" s="402" t="s">
        <v>233</v>
      </c>
      <c r="C43" s="403"/>
      <c r="D43" s="404"/>
      <c r="E43" s="349"/>
      <c r="F43" s="350"/>
      <c r="G43" s="350"/>
      <c r="H43" s="350"/>
      <c r="I43" s="350"/>
      <c r="J43" s="351"/>
      <c r="K43" s="148"/>
      <c r="L43" s="148"/>
      <c r="M43" s="148"/>
      <c r="N43" s="148"/>
      <c r="O43" s="148"/>
      <c r="P43" s="148"/>
      <c r="Q43" s="148"/>
      <c r="R43" s="148"/>
      <c r="S43" s="148"/>
      <c r="T43" s="148"/>
      <c r="U43" s="148"/>
      <c r="V43" s="148"/>
      <c r="W43" s="148"/>
      <c r="X43" s="148"/>
      <c r="Y43" s="148"/>
      <c r="Z43" s="148"/>
      <c r="AA43" s="148"/>
    </row>
    <row r="44" spans="1:27" ht="15.75" x14ac:dyDescent="0.2">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
      <c r="B45" s="398"/>
      <c r="C45" s="398"/>
      <c r="D45" s="398"/>
      <c r="E45" s="398"/>
      <c r="F45" s="398"/>
      <c r="G45" s="398"/>
      <c r="H45" s="398"/>
      <c r="I45" s="398"/>
      <c r="J45" s="398"/>
      <c r="K45" s="148"/>
      <c r="L45" s="148"/>
      <c r="M45" s="148"/>
      <c r="N45" s="148"/>
      <c r="O45" s="148"/>
      <c r="P45" s="148"/>
      <c r="Q45" s="148"/>
      <c r="R45" s="148"/>
      <c r="S45" s="148"/>
      <c r="T45" s="148"/>
      <c r="U45" s="148"/>
      <c r="V45" s="148"/>
      <c r="W45" s="148"/>
      <c r="X45" s="148"/>
      <c r="Y45" s="148"/>
      <c r="Z45" s="148"/>
      <c r="AA45" s="148"/>
    </row>
    <row r="46" spans="1:27" ht="15.75"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75" x14ac:dyDescent="0.2">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75" x14ac:dyDescent="0.2">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 customHeight="1" x14ac:dyDescent="0.2">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75" x14ac:dyDescent="0.2">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75" x14ac:dyDescent="0.2">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75" x14ac:dyDescent="0.2">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75" x14ac:dyDescent="0.2">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75" x14ac:dyDescent="0.2">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75" x14ac:dyDescent="0.2">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75" x14ac:dyDescent="0.2">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75" x14ac:dyDescent="0.2">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75" x14ac:dyDescent="0.2">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75" x14ac:dyDescent="0.2">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75" x14ac:dyDescent="0.2">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75" x14ac:dyDescent="0.2">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75" x14ac:dyDescent="0.2">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75" x14ac:dyDescent="0.2">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75" x14ac:dyDescent="0.2">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75" x14ac:dyDescent="0.2">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75" x14ac:dyDescent="0.2">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75" x14ac:dyDescent="0.2">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75" x14ac:dyDescent="0.2">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75" x14ac:dyDescent="0.2">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75" x14ac:dyDescent="0.2">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75" x14ac:dyDescent="0.2">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75" x14ac:dyDescent="0.2">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75" x14ac:dyDescent="0.2">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75" x14ac:dyDescent="0.2">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75" x14ac:dyDescent="0.2">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75" x14ac:dyDescent="0.2">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75" x14ac:dyDescent="0.2">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75" x14ac:dyDescent="0.2">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75" x14ac:dyDescent="0.2">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75" x14ac:dyDescent="0.2">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75" x14ac:dyDescent="0.2">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75" x14ac:dyDescent="0.2">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75" x14ac:dyDescent="0.2">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75" x14ac:dyDescent="0.2">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75" x14ac:dyDescent="0.2">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75" x14ac:dyDescent="0.2">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75" x14ac:dyDescent="0.2">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75" x14ac:dyDescent="0.2">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75" x14ac:dyDescent="0.2">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75" x14ac:dyDescent="0.2">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75" x14ac:dyDescent="0.2">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75" x14ac:dyDescent="0.2">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75" x14ac:dyDescent="0.2">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75" x14ac:dyDescent="0.2">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75" x14ac:dyDescent="0.2">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75" x14ac:dyDescent="0.2">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75" x14ac:dyDescent="0.2">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75" x14ac:dyDescent="0.2">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75" x14ac:dyDescent="0.2">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75" x14ac:dyDescent="0.2">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75" x14ac:dyDescent="0.2">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75" x14ac:dyDescent="0.2">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75" x14ac:dyDescent="0.2">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75" x14ac:dyDescent="0.2">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75" x14ac:dyDescent="0.2">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75" x14ac:dyDescent="0.2">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75" x14ac:dyDescent="0.2">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75" x14ac:dyDescent="0.2">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75" x14ac:dyDescent="0.2">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75" x14ac:dyDescent="0.2">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75" x14ac:dyDescent="0.2">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75" x14ac:dyDescent="0.2">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75" x14ac:dyDescent="0.2">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75" x14ac:dyDescent="0.2">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75" x14ac:dyDescent="0.2">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75" x14ac:dyDescent="0.2">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75" x14ac:dyDescent="0.2">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75" x14ac:dyDescent="0.2">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75" x14ac:dyDescent="0.2">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75" x14ac:dyDescent="0.2">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75" x14ac:dyDescent="0.2">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75" x14ac:dyDescent="0.2">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75" x14ac:dyDescent="0.2">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75" x14ac:dyDescent="0.2">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75" x14ac:dyDescent="0.2">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75" x14ac:dyDescent="0.2">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75" x14ac:dyDescent="0.2">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75" x14ac:dyDescent="0.2">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75" x14ac:dyDescent="0.2">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75" x14ac:dyDescent="0.2">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75" x14ac:dyDescent="0.2">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75" x14ac:dyDescent="0.2">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75" x14ac:dyDescent="0.2">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75" x14ac:dyDescent="0.2">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75" x14ac:dyDescent="0.2">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75" x14ac:dyDescent="0.2">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75" x14ac:dyDescent="0.2">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75" x14ac:dyDescent="0.2">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75" x14ac:dyDescent="0.2">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75" x14ac:dyDescent="0.2">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75" x14ac:dyDescent="0.2">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75" x14ac:dyDescent="0.2">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75" x14ac:dyDescent="0.2">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75" x14ac:dyDescent="0.2">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75" x14ac:dyDescent="0.2">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75" x14ac:dyDescent="0.2">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75" x14ac:dyDescent="0.2">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75" x14ac:dyDescent="0.2">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75" x14ac:dyDescent="0.2">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75" x14ac:dyDescent="0.2">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75" x14ac:dyDescent="0.2">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75" x14ac:dyDescent="0.2">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75" x14ac:dyDescent="0.2">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75" x14ac:dyDescent="0.2">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75" x14ac:dyDescent="0.2">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75" x14ac:dyDescent="0.2">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75" x14ac:dyDescent="0.2">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75" x14ac:dyDescent="0.2">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75" x14ac:dyDescent="0.2">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75" x14ac:dyDescent="0.2">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75" x14ac:dyDescent="0.2">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75" x14ac:dyDescent="0.2">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75" x14ac:dyDescent="0.2">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75" x14ac:dyDescent="0.2">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75" x14ac:dyDescent="0.2">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75" x14ac:dyDescent="0.2">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75" x14ac:dyDescent="0.2">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75" x14ac:dyDescent="0.2">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75" x14ac:dyDescent="0.2">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75" x14ac:dyDescent="0.2">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75" x14ac:dyDescent="0.2">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75" x14ac:dyDescent="0.2">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75" x14ac:dyDescent="0.2">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75" x14ac:dyDescent="0.2">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75" x14ac:dyDescent="0.2">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75" x14ac:dyDescent="0.2">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75" x14ac:dyDescent="0.2">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75" x14ac:dyDescent="0.2">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75" x14ac:dyDescent="0.2">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75" x14ac:dyDescent="0.2">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75" x14ac:dyDescent="0.2">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75" x14ac:dyDescent="0.2">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75" x14ac:dyDescent="0.2">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75" x14ac:dyDescent="0.2">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75" x14ac:dyDescent="0.2">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75" x14ac:dyDescent="0.2">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75" x14ac:dyDescent="0.2">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75" x14ac:dyDescent="0.2">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75" x14ac:dyDescent="0.2">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75" x14ac:dyDescent="0.2">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75" x14ac:dyDescent="0.2">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75" x14ac:dyDescent="0.2">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75" x14ac:dyDescent="0.2">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75" x14ac:dyDescent="0.2">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75" x14ac:dyDescent="0.2">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75" x14ac:dyDescent="0.2">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75" x14ac:dyDescent="0.2">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75" x14ac:dyDescent="0.2">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75" x14ac:dyDescent="0.2">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75" x14ac:dyDescent="0.2">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75" x14ac:dyDescent="0.2">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75" x14ac:dyDescent="0.2">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75" x14ac:dyDescent="0.2">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75" x14ac:dyDescent="0.2">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75" x14ac:dyDescent="0.2">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75" x14ac:dyDescent="0.2">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75" x14ac:dyDescent="0.2">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75" x14ac:dyDescent="0.2">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75" x14ac:dyDescent="0.2">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75" x14ac:dyDescent="0.2">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75" x14ac:dyDescent="0.2">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75" x14ac:dyDescent="0.2">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75" x14ac:dyDescent="0.2">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75" x14ac:dyDescent="0.2">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75" x14ac:dyDescent="0.2">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75" x14ac:dyDescent="0.2">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75" x14ac:dyDescent="0.2">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75" x14ac:dyDescent="0.2">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75" x14ac:dyDescent="0.2">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75" x14ac:dyDescent="0.2">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75" x14ac:dyDescent="0.2">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75" x14ac:dyDescent="0.2">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75" x14ac:dyDescent="0.2">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75" x14ac:dyDescent="0.2">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75" x14ac:dyDescent="0.2">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75" x14ac:dyDescent="0.2">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75" x14ac:dyDescent="0.2">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75" x14ac:dyDescent="0.2">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75" x14ac:dyDescent="0.2">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75" x14ac:dyDescent="0.2">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75" x14ac:dyDescent="0.2">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75" x14ac:dyDescent="0.2">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75" x14ac:dyDescent="0.2">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75" x14ac:dyDescent="0.2">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75" x14ac:dyDescent="0.2">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75" x14ac:dyDescent="0.2">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75" x14ac:dyDescent="0.2">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75" x14ac:dyDescent="0.2">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75" x14ac:dyDescent="0.2">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75" x14ac:dyDescent="0.2">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75" x14ac:dyDescent="0.2">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75" x14ac:dyDescent="0.2">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75" x14ac:dyDescent="0.2">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75" x14ac:dyDescent="0.2">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75" x14ac:dyDescent="0.2">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75" x14ac:dyDescent="0.2">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75" x14ac:dyDescent="0.2">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75" x14ac:dyDescent="0.2">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75" x14ac:dyDescent="0.2">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75" x14ac:dyDescent="0.2">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75" x14ac:dyDescent="0.2">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75" x14ac:dyDescent="0.2">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75" x14ac:dyDescent="0.2">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75" x14ac:dyDescent="0.2">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75" x14ac:dyDescent="0.2">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75" x14ac:dyDescent="0.2">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75" x14ac:dyDescent="0.2">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75" x14ac:dyDescent="0.2">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75" x14ac:dyDescent="0.2">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75" x14ac:dyDescent="0.2">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75" x14ac:dyDescent="0.2">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75" x14ac:dyDescent="0.2">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75" x14ac:dyDescent="0.2">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75" x14ac:dyDescent="0.2">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75" x14ac:dyDescent="0.2">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75" x14ac:dyDescent="0.2">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75" x14ac:dyDescent="0.2">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75" x14ac:dyDescent="0.2">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75" x14ac:dyDescent="0.2">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75" x14ac:dyDescent="0.2">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75" x14ac:dyDescent="0.2">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75" x14ac:dyDescent="0.2">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75" x14ac:dyDescent="0.2">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75" x14ac:dyDescent="0.2">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75" x14ac:dyDescent="0.2">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75" x14ac:dyDescent="0.2">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75" x14ac:dyDescent="0.2">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75" x14ac:dyDescent="0.2">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75" x14ac:dyDescent="0.2">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75" x14ac:dyDescent="0.2">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75" x14ac:dyDescent="0.2">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75" x14ac:dyDescent="0.2">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75" x14ac:dyDescent="0.2">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75" x14ac:dyDescent="0.2">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75" x14ac:dyDescent="0.2">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75" x14ac:dyDescent="0.2">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75" x14ac:dyDescent="0.2">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75" x14ac:dyDescent="0.2">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75" x14ac:dyDescent="0.2">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75" x14ac:dyDescent="0.2">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75" x14ac:dyDescent="0.2">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75" x14ac:dyDescent="0.2">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75" x14ac:dyDescent="0.2">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75" x14ac:dyDescent="0.2">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75" x14ac:dyDescent="0.2">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75" x14ac:dyDescent="0.2">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75" x14ac:dyDescent="0.2">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75" x14ac:dyDescent="0.2">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75" x14ac:dyDescent="0.2">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75" x14ac:dyDescent="0.2">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75" x14ac:dyDescent="0.2">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75" x14ac:dyDescent="0.2">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75" x14ac:dyDescent="0.2">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75" x14ac:dyDescent="0.2">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75" x14ac:dyDescent="0.2">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75" x14ac:dyDescent="0.2">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75" x14ac:dyDescent="0.2">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75" x14ac:dyDescent="0.2">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75" x14ac:dyDescent="0.2">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75" x14ac:dyDescent="0.2">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75" x14ac:dyDescent="0.2">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75" x14ac:dyDescent="0.2">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75" x14ac:dyDescent="0.2">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75" x14ac:dyDescent="0.2">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75" x14ac:dyDescent="0.2">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75" x14ac:dyDescent="0.2">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75" x14ac:dyDescent="0.2">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75" x14ac:dyDescent="0.2">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75" x14ac:dyDescent="0.2">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75" x14ac:dyDescent="0.2">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75" x14ac:dyDescent="0.2">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75" x14ac:dyDescent="0.2">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75" x14ac:dyDescent="0.2">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75" x14ac:dyDescent="0.2">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75" x14ac:dyDescent="0.2">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75" x14ac:dyDescent="0.2">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75" x14ac:dyDescent="0.2">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75" x14ac:dyDescent="0.2">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75" x14ac:dyDescent="0.2">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75" x14ac:dyDescent="0.2">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75" x14ac:dyDescent="0.2">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75" x14ac:dyDescent="0.2">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75" x14ac:dyDescent="0.2">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75" x14ac:dyDescent="0.2">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75" x14ac:dyDescent="0.2">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75" x14ac:dyDescent="0.2">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75" x14ac:dyDescent="0.2">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75" x14ac:dyDescent="0.2">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75" x14ac:dyDescent="0.2">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75" x14ac:dyDescent="0.2">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75" x14ac:dyDescent="0.2">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75" x14ac:dyDescent="0.2">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75" x14ac:dyDescent="0.2">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75" x14ac:dyDescent="0.2">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75" x14ac:dyDescent="0.2">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75" x14ac:dyDescent="0.2">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75" x14ac:dyDescent="0.2">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75" x14ac:dyDescent="0.2">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75" x14ac:dyDescent="0.2">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75" x14ac:dyDescent="0.2">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75" x14ac:dyDescent="0.2">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75" x14ac:dyDescent="0.2">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75" x14ac:dyDescent="0.2">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75" x14ac:dyDescent="0.2">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75" x14ac:dyDescent="0.2">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75" x14ac:dyDescent="0.2">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75" x14ac:dyDescent="0.2">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75" x14ac:dyDescent="0.2">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75" x14ac:dyDescent="0.2">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75" x14ac:dyDescent="0.2">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75" x14ac:dyDescent="0.2">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75" x14ac:dyDescent="0.2">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75" x14ac:dyDescent="0.2">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75" x14ac:dyDescent="0.2">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75" x14ac:dyDescent="0.2">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75" x14ac:dyDescent="0.2">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75" x14ac:dyDescent="0.2">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75" x14ac:dyDescent="0.2">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75" x14ac:dyDescent="0.2">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75" x14ac:dyDescent="0.2">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75" x14ac:dyDescent="0.2">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75" x14ac:dyDescent="0.2">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75" x14ac:dyDescent="0.2">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75" x14ac:dyDescent="0.2">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75" x14ac:dyDescent="0.2">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75" x14ac:dyDescent="0.2">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75" x14ac:dyDescent="0.2">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75" x14ac:dyDescent="0.2">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75" x14ac:dyDescent="0.2">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75" x14ac:dyDescent="0.2">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75" x14ac:dyDescent="0.2">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75" x14ac:dyDescent="0.2">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75" x14ac:dyDescent="0.2">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75" x14ac:dyDescent="0.2">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75" x14ac:dyDescent="0.2">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75" x14ac:dyDescent="0.2">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75" x14ac:dyDescent="0.2">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75" x14ac:dyDescent="0.2">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75" x14ac:dyDescent="0.2">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75" x14ac:dyDescent="0.2">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75" x14ac:dyDescent="0.2">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75" x14ac:dyDescent="0.2">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75" x14ac:dyDescent="0.2">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75" x14ac:dyDescent="0.2">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75" x14ac:dyDescent="0.2">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75" x14ac:dyDescent="0.2">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75" x14ac:dyDescent="0.2">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75" x14ac:dyDescent="0.2">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75" x14ac:dyDescent="0.2">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75" x14ac:dyDescent="0.2">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75" x14ac:dyDescent="0.2">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75" x14ac:dyDescent="0.2">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75" x14ac:dyDescent="0.2">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75" x14ac:dyDescent="0.2">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75" x14ac:dyDescent="0.2">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75" x14ac:dyDescent="0.2">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75" x14ac:dyDescent="0.2">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75" x14ac:dyDescent="0.2">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75" x14ac:dyDescent="0.2">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75" x14ac:dyDescent="0.2">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75" x14ac:dyDescent="0.2">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75" x14ac:dyDescent="0.2">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75" x14ac:dyDescent="0.2">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75" x14ac:dyDescent="0.2">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75" x14ac:dyDescent="0.2">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75" x14ac:dyDescent="0.2">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75" x14ac:dyDescent="0.2">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75" x14ac:dyDescent="0.2">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75" x14ac:dyDescent="0.2">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75" x14ac:dyDescent="0.2">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75" x14ac:dyDescent="0.2">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75" x14ac:dyDescent="0.2">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75" x14ac:dyDescent="0.2">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75" x14ac:dyDescent="0.2">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75" x14ac:dyDescent="0.2">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75" x14ac:dyDescent="0.2">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75" x14ac:dyDescent="0.2">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75" x14ac:dyDescent="0.2">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75" x14ac:dyDescent="0.2">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75" x14ac:dyDescent="0.2">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75" x14ac:dyDescent="0.2">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75" x14ac:dyDescent="0.2">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75" x14ac:dyDescent="0.2">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75" x14ac:dyDescent="0.2">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75" x14ac:dyDescent="0.2">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75" x14ac:dyDescent="0.2">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75" x14ac:dyDescent="0.2">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75" x14ac:dyDescent="0.2">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75" x14ac:dyDescent="0.2">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75" x14ac:dyDescent="0.2">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75" x14ac:dyDescent="0.2">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75" x14ac:dyDescent="0.2">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75" x14ac:dyDescent="0.2">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75" x14ac:dyDescent="0.2">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75" x14ac:dyDescent="0.2">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75" x14ac:dyDescent="0.2">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75" x14ac:dyDescent="0.2">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75" x14ac:dyDescent="0.2">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75" x14ac:dyDescent="0.2">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75" x14ac:dyDescent="0.2">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75" x14ac:dyDescent="0.2">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75" x14ac:dyDescent="0.2">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75" x14ac:dyDescent="0.2">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75" x14ac:dyDescent="0.2">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75" x14ac:dyDescent="0.2">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75" x14ac:dyDescent="0.2">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75" x14ac:dyDescent="0.2">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75" x14ac:dyDescent="0.2">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75" x14ac:dyDescent="0.2">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75" x14ac:dyDescent="0.2">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75" x14ac:dyDescent="0.2">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75" x14ac:dyDescent="0.2">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75" x14ac:dyDescent="0.2">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75" x14ac:dyDescent="0.2">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75" x14ac:dyDescent="0.2">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75" x14ac:dyDescent="0.2">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75" x14ac:dyDescent="0.2">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75" x14ac:dyDescent="0.2">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75" x14ac:dyDescent="0.2">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75" x14ac:dyDescent="0.2">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75" x14ac:dyDescent="0.2">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75" x14ac:dyDescent="0.2">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75" x14ac:dyDescent="0.2">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75" x14ac:dyDescent="0.2">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75" x14ac:dyDescent="0.2">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75" x14ac:dyDescent="0.2">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75" x14ac:dyDescent="0.2">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75" x14ac:dyDescent="0.2">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75" x14ac:dyDescent="0.2">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75" x14ac:dyDescent="0.2">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75" x14ac:dyDescent="0.2">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75" x14ac:dyDescent="0.2">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75" x14ac:dyDescent="0.2">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75" x14ac:dyDescent="0.2">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75" x14ac:dyDescent="0.2">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75" x14ac:dyDescent="0.2">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75" x14ac:dyDescent="0.2">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75" x14ac:dyDescent="0.2">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75" x14ac:dyDescent="0.2">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75" x14ac:dyDescent="0.2">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75" x14ac:dyDescent="0.2">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75" x14ac:dyDescent="0.2">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75" x14ac:dyDescent="0.2">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75" x14ac:dyDescent="0.2">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75" x14ac:dyDescent="0.2">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75" x14ac:dyDescent="0.2">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75" x14ac:dyDescent="0.2">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75" x14ac:dyDescent="0.2">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75" x14ac:dyDescent="0.2">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75" x14ac:dyDescent="0.2">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75" x14ac:dyDescent="0.2">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75" x14ac:dyDescent="0.2">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75" x14ac:dyDescent="0.2">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75" x14ac:dyDescent="0.2">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75" x14ac:dyDescent="0.2">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75" x14ac:dyDescent="0.2">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75" x14ac:dyDescent="0.2">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75" x14ac:dyDescent="0.2">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75" x14ac:dyDescent="0.2">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75" x14ac:dyDescent="0.2">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75" x14ac:dyDescent="0.2">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75" x14ac:dyDescent="0.2">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75" x14ac:dyDescent="0.2">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75" x14ac:dyDescent="0.2">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75" x14ac:dyDescent="0.2">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75" x14ac:dyDescent="0.2">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75" x14ac:dyDescent="0.2">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75" x14ac:dyDescent="0.2">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75" x14ac:dyDescent="0.2">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75" x14ac:dyDescent="0.2">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75" x14ac:dyDescent="0.2">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75" x14ac:dyDescent="0.2">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75" x14ac:dyDescent="0.2">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75" x14ac:dyDescent="0.2">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75" x14ac:dyDescent="0.2">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75" x14ac:dyDescent="0.2">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75" x14ac:dyDescent="0.2">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75" x14ac:dyDescent="0.2">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75" x14ac:dyDescent="0.2">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75" x14ac:dyDescent="0.2">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75" x14ac:dyDescent="0.2">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75" x14ac:dyDescent="0.2">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75" x14ac:dyDescent="0.2">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75" x14ac:dyDescent="0.2">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75" x14ac:dyDescent="0.2">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75" x14ac:dyDescent="0.2">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75" x14ac:dyDescent="0.2">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75" x14ac:dyDescent="0.2">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75" x14ac:dyDescent="0.2">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75" x14ac:dyDescent="0.2">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75" x14ac:dyDescent="0.2">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75" x14ac:dyDescent="0.2">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75" x14ac:dyDescent="0.2">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75" x14ac:dyDescent="0.2">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75" x14ac:dyDescent="0.2">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75" x14ac:dyDescent="0.2">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75" x14ac:dyDescent="0.2">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75" x14ac:dyDescent="0.2">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75" x14ac:dyDescent="0.2">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75" x14ac:dyDescent="0.2">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75" x14ac:dyDescent="0.2">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75" x14ac:dyDescent="0.2">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75" x14ac:dyDescent="0.2">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75" x14ac:dyDescent="0.2">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75" x14ac:dyDescent="0.2">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75" x14ac:dyDescent="0.2">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75" x14ac:dyDescent="0.2">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75" x14ac:dyDescent="0.2">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75" x14ac:dyDescent="0.2">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75" x14ac:dyDescent="0.2">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75" x14ac:dyDescent="0.2">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75" x14ac:dyDescent="0.2">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75" x14ac:dyDescent="0.2">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75" x14ac:dyDescent="0.2">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75" x14ac:dyDescent="0.2">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75" x14ac:dyDescent="0.2">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75" x14ac:dyDescent="0.2">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75" x14ac:dyDescent="0.2">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75" x14ac:dyDescent="0.2">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75" x14ac:dyDescent="0.2">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75" x14ac:dyDescent="0.2">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75" x14ac:dyDescent="0.2">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75" x14ac:dyDescent="0.2">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75" x14ac:dyDescent="0.2">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75" x14ac:dyDescent="0.2">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75" x14ac:dyDescent="0.2">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75" x14ac:dyDescent="0.2">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75" x14ac:dyDescent="0.2">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75" x14ac:dyDescent="0.2">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75" x14ac:dyDescent="0.2">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75" x14ac:dyDescent="0.2">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75" x14ac:dyDescent="0.2">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75" x14ac:dyDescent="0.2">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75" x14ac:dyDescent="0.2">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75" x14ac:dyDescent="0.2">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75" x14ac:dyDescent="0.2">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75" x14ac:dyDescent="0.2">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75" x14ac:dyDescent="0.2">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75" x14ac:dyDescent="0.2">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75" x14ac:dyDescent="0.2">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75" x14ac:dyDescent="0.2">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75" x14ac:dyDescent="0.2">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75" x14ac:dyDescent="0.2">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75" x14ac:dyDescent="0.2">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75" x14ac:dyDescent="0.2">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75" x14ac:dyDescent="0.2">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75" x14ac:dyDescent="0.2">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75" x14ac:dyDescent="0.2">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75" x14ac:dyDescent="0.2">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75" x14ac:dyDescent="0.2">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75" x14ac:dyDescent="0.2">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75" x14ac:dyDescent="0.2">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75" x14ac:dyDescent="0.2">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75" x14ac:dyDescent="0.2">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75" x14ac:dyDescent="0.2">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75" x14ac:dyDescent="0.2">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75" x14ac:dyDescent="0.2">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75" x14ac:dyDescent="0.2">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75" x14ac:dyDescent="0.2">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75" x14ac:dyDescent="0.2">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75" x14ac:dyDescent="0.2">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75" x14ac:dyDescent="0.2">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75" x14ac:dyDescent="0.2">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75" x14ac:dyDescent="0.2">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75" x14ac:dyDescent="0.2">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75" x14ac:dyDescent="0.2">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75" x14ac:dyDescent="0.2">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75" x14ac:dyDescent="0.2">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75" x14ac:dyDescent="0.2">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75" x14ac:dyDescent="0.2">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75" x14ac:dyDescent="0.2">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75" x14ac:dyDescent="0.2">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75" x14ac:dyDescent="0.2">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75" x14ac:dyDescent="0.2">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75" x14ac:dyDescent="0.2">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75" x14ac:dyDescent="0.2">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75" x14ac:dyDescent="0.2">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75" x14ac:dyDescent="0.2">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75" x14ac:dyDescent="0.2">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75" x14ac:dyDescent="0.2">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75" x14ac:dyDescent="0.2">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75" x14ac:dyDescent="0.2">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75" x14ac:dyDescent="0.2">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75" x14ac:dyDescent="0.2">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75" x14ac:dyDescent="0.2">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75" x14ac:dyDescent="0.2">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75" x14ac:dyDescent="0.2">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75" x14ac:dyDescent="0.2">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75" x14ac:dyDescent="0.2">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75" x14ac:dyDescent="0.2">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75" x14ac:dyDescent="0.2">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75" x14ac:dyDescent="0.2">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75" x14ac:dyDescent="0.2">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75" x14ac:dyDescent="0.2">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75" x14ac:dyDescent="0.2">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75" x14ac:dyDescent="0.2">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75" x14ac:dyDescent="0.2">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75" x14ac:dyDescent="0.2">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75" x14ac:dyDescent="0.2">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75" x14ac:dyDescent="0.2">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75" x14ac:dyDescent="0.2">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75" x14ac:dyDescent="0.2">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75" x14ac:dyDescent="0.2">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75" x14ac:dyDescent="0.2">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75" x14ac:dyDescent="0.2">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75" x14ac:dyDescent="0.2">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75" x14ac:dyDescent="0.2">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75" x14ac:dyDescent="0.2">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75" x14ac:dyDescent="0.2">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75" x14ac:dyDescent="0.2">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75" x14ac:dyDescent="0.2">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75" x14ac:dyDescent="0.2">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75" x14ac:dyDescent="0.2">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75" x14ac:dyDescent="0.2">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75" x14ac:dyDescent="0.2">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75" x14ac:dyDescent="0.2">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75" x14ac:dyDescent="0.2">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75" x14ac:dyDescent="0.2">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75" x14ac:dyDescent="0.2">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75" x14ac:dyDescent="0.2">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75" x14ac:dyDescent="0.2">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75" x14ac:dyDescent="0.2">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75" x14ac:dyDescent="0.2">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75" x14ac:dyDescent="0.2">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75" x14ac:dyDescent="0.2">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75" x14ac:dyDescent="0.2">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75" x14ac:dyDescent="0.2">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75" x14ac:dyDescent="0.2">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75" x14ac:dyDescent="0.2">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75" x14ac:dyDescent="0.2">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75" x14ac:dyDescent="0.2">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75" x14ac:dyDescent="0.2">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75" x14ac:dyDescent="0.2">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75" x14ac:dyDescent="0.2">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75" x14ac:dyDescent="0.2">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75" x14ac:dyDescent="0.2">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75" x14ac:dyDescent="0.2">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75" x14ac:dyDescent="0.2">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75" x14ac:dyDescent="0.2">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75" x14ac:dyDescent="0.2">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75" x14ac:dyDescent="0.2">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75" x14ac:dyDescent="0.2">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75" x14ac:dyDescent="0.2">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75" x14ac:dyDescent="0.2">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75" x14ac:dyDescent="0.2">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75" x14ac:dyDescent="0.2">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75" x14ac:dyDescent="0.2">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75" x14ac:dyDescent="0.2">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75" x14ac:dyDescent="0.2">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75" x14ac:dyDescent="0.2">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75" x14ac:dyDescent="0.2">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75" x14ac:dyDescent="0.2">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75" x14ac:dyDescent="0.2">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75" x14ac:dyDescent="0.2">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75" x14ac:dyDescent="0.2">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75" x14ac:dyDescent="0.2">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75" x14ac:dyDescent="0.2">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75" x14ac:dyDescent="0.2">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75" x14ac:dyDescent="0.2">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75" x14ac:dyDescent="0.2">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75" x14ac:dyDescent="0.2">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75" x14ac:dyDescent="0.2">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75" x14ac:dyDescent="0.2">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75" x14ac:dyDescent="0.2">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75" x14ac:dyDescent="0.2">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75" x14ac:dyDescent="0.2">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75" x14ac:dyDescent="0.2">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75" x14ac:dyDescent="0.2">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75" x14ac:dyDescent="0.2">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75" x14ac:dyDescent="0.2">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75" x14ac:dyDescent="0.2">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75" x14ac:dyDescent="0.2">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75" x14ac:dyDescent="0.2">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75" x14ac:dyDescent="0.2">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75" x14ac:dyDescent="0.2">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75" x14ac:dyDescent="0.2">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75" x14ac:dyDescent="0.2">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75" x14ac:dyDescent="0.2">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75" x14ac:dyDescent="0.2">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75" x14ac:dyDescent="0.2">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75" x14ac:dyDescent="0.2">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75" x14ac:dyDescent="0.2">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75" x14ac:dyDescent="0.2">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75" x14ac:dyDescent="0.2">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75" x14ac:dyDescent="0.2">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75" x14ac:dyDescent="0.2">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75" x14ac:dyDescent="0.2">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75" x14ac:dyDescent="0.2">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75" x14ac:dyDescent="0.2">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75" x14ac:dyDescent="0.2">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75" x14ac:dyDescent="0.2">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75" x14ac:dyDescent="0.2">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75" x14ac:dyDescent="0.2">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75" x14ac:dyDescent="0.2">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75" x14ac:dyDescent="0.2">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75" x14ac:dyDescent="0.2">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75" x14ac:dyDescent="0.2">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75" x14ac:dyDescent="0.2">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75" x14ac:dyDescent="0.2">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75" x14ac:dyDescent="0.2">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75" x14ac:dyDescent="0.2">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75" x14ac:dyDescent="0.2">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75" x14ac:dyDescent="0.2">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75" x14ac:dyDescent="0.2">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75" x14ac:dyDescent="0.2">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75" x14ac:dyDescent="0.2">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75" x14ac:dyDescent="0.2">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75" x14ac:dyDescent="0.2">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75" x14ac:dyDescent="0.2">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75" x14ac:dyDescent="0.2">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75" x14ac:dyDescent="0.2">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75" x14ac:dyDescent="0.2">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75" x14ac:dyDescent="0.2">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75" x14ac:dyDescent="0.2">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75" x14ac:dyDescent="0.2">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75" x14ac:dyDescent="0.2">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75" x14ac:dyDescent="0.2">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75" x14ac:dyDescent="0.2">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75" x14ac:dyDescent="0.2">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75" x14ac:dyDescent="0.2">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75" x14ac:dyDescent="0.2">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75" x14ac:dyDescent="0.2">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75" x14ac:dyDescent="0.2">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75" x14ac:dyDescent="0.2">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75" x14ac:dyDescent="0.2">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75" x14ac:dyDescent="0.2">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75" x14ac:dyDescent="0.2">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75" x14ac:dyDescent="0.2">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75" x14ac:dyDescent="0.2">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75" x14ac:dyDescent="0.2">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75" x14ac:dyDescent="0.2">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75" x14ac:dyDescent="0.2">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75" x14ac:dyDescent="0.2">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75" x14ac:dyDescent="0.2">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75" x14ac:dyDescent="0.2">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75" x14ac:dyDescent="0.2">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75" x14ac:dyDescent="0.2">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75" x14ac:dyDescent="0.2">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75" x14ac:dyDescent="0.2">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75" x14ac:dyDescent="0.2">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75" x14ac:dyDescent="0.2">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75" x14ac:dyDescent="0.2">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75" x14ac:dyDescent="0.2">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75" x14ac:dyDescent="0.2">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75" x14ac:dyDescent="0.2">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75" x14ac:dyDescent="0.2">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75" x14ac:dyDescent="0.2">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75" x14ac:dyDescent="0.2">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75" x14ac:dyDescent="0.2">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75" x14ac:dyDescent="0.2">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75" x14ac:dyDescent="0.2">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75" x14ac:dyDescent="0.2">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75" x14ac:dyDescent="0.2">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75" x14ac:dyDescent="0.2">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75" x14ac:dyDescent="0.2">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75" x14ac:dyDescent="0.2">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75" x14ac:dyDescent="0.2">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75" x14ac:dyDescent="0.2">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75" x14ac:dyDescent="0.2">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75" x14ac:dyDescent="0.2">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75" x14ac:dyDescent="0.2">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75" x14ac:dyDescent="0.2">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75" x14ac:dyDescent="0.2">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75" x14ac:dyDescent="0.2">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75" x14ac:dyDescent="0.2">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75" x14ac:dyDescent="0.2">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75" x14ac:dyDescent="0.2">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75" x14ac:dyDescent="0.2">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75" x14ac:dyDescent="0.2">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75" x14ac:dyDescent="0.2">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75" x14ac:dyDescent="0.2">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75" x14ac:dyDescent="0.2">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75" x14ac:dyDescent="0.2">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75" x14ac:dyDescent="0.2">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75" x14ac:dyDescent="0.2">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75" x14ac:dyDescent="0.2">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75" x14ac:dyDescent="0.2">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75" x14ac:dyDescent="0.2">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75" x14ac:dyDescent="0.2">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75" x14ac:dyDescent="0.2">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75" x14ac:dyDescent="0.2">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75" x14ac:dyDescent="0.2">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75" x14ac:dyDescent="0.2">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75" x14ac:dyDescent="0.2">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75" x14ac:dyDescent="0.2">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75" x14ac:dyDescent="0.2">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75" x14ac:dyDescent="0.2">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75" x14ac:dyDescent="0.2">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75" x14ac:dyDescent="0.2">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75" x14ac:dyDescent="0.2">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75" x14ac:dyDescent="0.2">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75" x14ac:dyDescent="0.2">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75" x14ac:dyDescent="0.2">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75" x14ac:dyDescent="0.2">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75" x14ac:dyDescent="0.2">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75" x14ac:dyDescent="0.2">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75" x14ac:dyDescent="0.2">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75" x14ac:dyDescent="0.2">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75" x14ac:dyDescent="0.2">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75" x14ac:dyDescent="0.2">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75" x14ac:dyDescent="0.2">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75" x14ac:dyDescent="0.2">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75" x14ac:dyDescent="0.2">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75" x14ac:dyDescent="0.2">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75" x14ac:dyDescent="0.2">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75" x14ac:dyDescent="0.2">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75" x14ac:dyDescent="0.2">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75" x14ac:dyDescent="0.2">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75" x14ac:dyDescent="0.2">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75" x14ac:dyDescent="0.2">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75" x14ac:dyDescent="0.2">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75" x14ac:dyDescent="0.2">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75" x14ac:dyDescent="0.2">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75" x14ac:dyDescent="0.2">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75" x14ac:dyDescent="0.2">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75" x14ac:dyDescent="0.2">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75" x14ac:dyDescent="0.2">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75" x14ac:dyDescent="0.2">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75" x14ac:dyDescent="0.2">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75" x14ac:dyDescent="0.2">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75" x14ac:dyDescent="0.2">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75" x14ac:dyDescent="0.2">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75" x14ac:dyDescent="0.2">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75" x14ac:dyDescent="0.2">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75" x14ac:dyDescent="0.2">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75" x14ac:dyDescent="0.2">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75" x14ac:dyDescent="0.2">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75" x14ac:dyDescent="0.2">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75" x14ac:dyDescent="0.2">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75" x14ac:dyDescent="0.2">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75" x14ac:dyDescent="0.2">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75" x14ac:dyDescent="0.2">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75" x14ac:dyDescent="0.2">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75" x14ac:dyDescent="0.2">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75" x14ac:dyDescent="0.2">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75" x14ac:dyDescent="0.2">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75" x14ac:dyDescent="0.2">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75" x14ac:dyDescent="0.2">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75" x14ac:dyDescent="0.2">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75" x14ac:dyDescent="0.2">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75" x14ac:dyDescent="0.2">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75" x14ac:dyDescent="0.2">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75" x14ac:dyDescent="0.2">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75" x14ac:dyDescent="0.2">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75" x14ac:dyDescent="0.2">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75" x14ac:dyDescent="0.2">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75" x14ac:dyDescent="0.2">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75" x14ac:dyDescent="0.2">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75" x14ac:dyDescent="0.2">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75" x14ac:dyDescent="0.2">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75" x14ac:dyDescent="0.2">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75" x14ac:dyDescent="0.2">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75" x14ac:dyDescent="0.2">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75" x14ac:dyDescent="0.2">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75" x14ac:dyDescent="0.2">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75" x14ac:dyDescent="0.2">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75" x14ac:dyDescent="0.2">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75" x14ac:dyDescent="0.2">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75" x14ac:dyDescent="0.2">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75" x14ac:dyDescent="0.2">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75" x14ac:dyDescent="0.2">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75" x14ac:dyDescent="0.2">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75" x14ac:dyDescent="0.2">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75" x14ac:dyDescent="0.2">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75" x14ac:dyDescent="0.2">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75" x14ac:dyDescent="0.2">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75" x14ac:dyDescent="0.2">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75" x14ac:dyDescent="0.2">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75" x14ac:dyDescent="0.2">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75" x14ac:dyDescent="0.2">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75" x14ac:dyDescent="0.2">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75" x14ac:dyDescent="0.2">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75" x14ac:dyDescent="0.2">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75" x14ac:dyDescent="0.2">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75" x14ac:dyDescent="0.2">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75" x14ac:dyDescent="0.2">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75" x14ac:dyDescent="0.2">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75" x14ac:dyDescent="0.2">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75" x14ac:dyDescent="0.2">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75" x14ac:dyDescent="0.2">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75" x14ac:dyDescent="0.2">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75" x14ac:dyDescent="0.2">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75" x14ac:dyDescent="0.2">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75" x14ac:dyDescent="0.2">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75" x14ac:dyDescent="0.2">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75" x14ac:dyDescent="0.2">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75" x14ac:dyDescent="0.2">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75" x14ac:dyDescent="0.2">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75" x14ac:dyDescent="0.2">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75" x14ac:dyDescent="0.2">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75" x14ac:dyDescent="0.2">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75" x14ac:dyDescent="0.2">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75" x14ac:dyDescent="0.2">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75" x14ac:dyDescent="0.2">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75" x14ac:dyDescent="0.2">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75" x14ac:dyDescent="0.2">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75" x14ac:dyDescent="0.2">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75" x14ac:dyDescent="0.2">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75" x14ac:dyDescent="0.2">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75" x14ac:dyDescent="0.2">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75" x14ac:dyDescent="0.2">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75" x14ac:dyDescent="0.2">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75" x14ac:dyDescent="0.2">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75" x14ac:dyDescent="0.2">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75" x14ac:dyDescent="0.2">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75" x14ac:dyDescent="0.2">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75" x14ac:dyDescent="0.2">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75" x14ac:dyDescent="0.2">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75" x14ac:dyDescent="0.2">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75" x14ac:dyDescent="0.2">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75" x14ac:dyDescent="0.2">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75" x14ac:dyDescent="0.2">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75" x14ac:dyDescent="0.2">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75" x14ac:dyDescent="0.2">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75" x14ac:dyDescent="0.2">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75" x14ac:dyDescent="0.2">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75" x14ac:dyDescent="0.2">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75" x14ac:dyDescent="0.2">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75" x14ac:dyDescent="0.2">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75" x14ac:dyDescent="0.2">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75" x14ac:dyDescent="0.2">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75" x14ac:dyDescent="0.2">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75" x14ac:dyDescent="0.2">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75" x14ac:dyDescent="0.2">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75" x14ac:dyDescent="0.2">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75" x14ac:dyDescent="0.2">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75" x14ac:dyDescent="0.2">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75" x14ac:dyDescent="0.2">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75" x14ac:dyDescent="0.2">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75" x14ac:dyDescent="0.2">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75" x14ac:dyDescent="0.2">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75" x14ac:dyDescent="0.2">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75" x14ac:dyDescent="0.2">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75" x14ac:dyDescent="0.2">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75" x14ac:dyDescent="0.2">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75" x14ac:dyDescent="0.2">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75" x14ac:dyDescent="0.2">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75" x14ac:dyDescent="0.2">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75" x14ac:dyDescent="0.2">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75" x14ac:dyDescent="0.2">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75" x14ac:dyDescent="0.2">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20" type="noConversion"/>
  <dataValidations xWindow="737" yWindow="660" count="15">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E6" sqref="E6"/>
    </sheetView>
  </sheetViews>
  <sheetFormatPr defaultColWidth="12.625" defaultRowHeight="15" customHeight="1" x14ac:dyDescent="0.25"/>
  <cols>
    <col min="1" max="1" width="4.125" style="28" customWidth="1"/>
    <col min="2" max="2" width="45" customWidth="1"/>
    <col min="3" max="3" width="62.25" customWidth="1"/>
    <col min="4" max="19" width="7.625" customWidth="1"/>
  </cols>
  <sheetData>
    <row r="1" spans="1:19" ht="15.75" x14ac:dyDescent="0.25">
      <c r="B1" s="413"/>
      <c r="C1" s="413"/>
      <c r="D1" s="30"/>
      <c r="E1" s="30"/>
      <c r="F1" s="30"/>
      <c r="G1" s="30"/>
      <c r="H1" s="30"/>
      <c r="I1" s="30"/>
      <c r="J1" s="30"/>
      <c r="K1" s="30"/>
      <c r="L1" s="30"/>
      <c r="M1" s="30"/>
      <c r="N1" s="30"/>
      <c r="O1" s="30"/>
      <c r="P1" s="30"/>
      <c r="Q1" s="30"/>
      <c r="R1" s="30"/>
      <c r="S1" s="30"/>
    </row>
    <row r="2" spans="1:19" ht="26.45" customHeight="1" x14ac:dyDescent="0.3">
      <c r="A2" s="233" t="s">
        <v>53</v>
      </c>
      <c r="B2" s="414" t="s">
        <v>46</v>
      </c>
      <c r="C2" s="414"/>
      <c r="D2" s="30"/>
      <c r="E2" s="30"/>
      <c r="F2" s="30"/>
      <c r="G2" s="30"/>
      <c r="H2" s="30"/>
      <c r="I2" s="30"/>
      <c r="J2" s="30"/>
      <c r="K2" s="30"/>
      <c r="L2" s="30"/>
      <c r="M2" s="30"/>
      <c r="N2" s="30"/>
      <c r="O2" s="30"/>
      <c r="P2" s="30"/>
      <c r="Q2" s="30"/>
      <c r="R2" s="30"/>
      <c r="S2" s="30"/>
    </row>
    <row r="3" spans="1:19" ht="19.149999999999999" customHeight="1" x14ac:dyDescent="0.3">
      <c r="A3" s="234" t="s">
        <v>56</v>
      </c>
      <c r="B3" s="235" t="s">
        <v>917</v>
      </c>
      <c r="C3" s="236" t="s">
        <v>610</v>
      </c>
      <c r="D3" s="26"/>
      <c r="E3" s="26"/>
      <c r="F3" s="26"/>
      <c r="G3" s="26"/>
      <c r="H3" s="26"/>
      <c r="I3" s="26"/>
      <c r="J3" s="26"/>
      <c r="K3" s="26"/>
      <c r="L3" s="26"/>
      <c r="M3" s="26"/>
      <c r="N3" s="26"/>
      <c r="O3" s="26"/>
      <c r="P3" s="26"/>
      <c r="Q3" s="26"/>
      <c r="R3" s="26"/>
      <c r="S3" s="26"/>
    </row>
    <row r="4" spans="1:19" ht="267.60000000000002" customHeight="1" x14ac:dyDescent="0.3">
      <c r="A4" s="234"/>
      <c r="B4" s="302" t="s">
        <v>927</v>
      </c>
      <c r="C4" s="219"/>
      <c r="D4" s="26"/>
      <c r="E4" s="26"/>
      <c r="F4" s="26"/>
      <c r="G4" s="26"/>
      <c r="H4" s="26"/>
      <c r="I4" s="26"/>
      <c r="J4" s="26"/>
      <c r="K4" s="26"/>
      <c r="L4" s="26"/>
      <c r="M4" s="26"/>
      <c r="N4" s="26"/>
      <c r="O4" s="26"/>
      <c r="P4" s="26"/>
      <c r="Q4" s="26"/>
      <c r="R4" s="26"/>
      <c r="S4" s="26"/>
    </row>
    <row r="5" spans="1:19" ht="18.75" x14ac:dyDescent="0.3">
      <c r="A5" s="233" t="s">
        <v>55</v>
      </c>
      <c r="B5" s="415" t="s">
        <v>541</v>
      </c>
      <c r="C5" s="415"/>
      <c r="D5" s="26"/>
      <c r="E5" s="26"/>
      <c r="F5" s="26"/>
      <c r="G5" s="26"/>
      <c r="H5" s="26"/>
      <c r="I5" s="26"/>
      <c r="J5" s="26"/>
      <c r="K5" s="26"/>
      <c r="L5" s="26"/>
      <c r="M5" s="26"/>
      <c r="N5" s="26"/>
      <c r="O5" s="26"/>
      <c r="P5" s="26"/>
      <c r="Q5" s="26"/>
      <c r="R5" s="26"/>
      <c r="S5" s="26"/>
    </row>
    <row r="6" spans="1:19" ht="127.9" customHeight="1" x14ac:dyDescent="0.3">
      <c r="A6" s="233"/>
      <c r="B6" s="416" t="s">
        <v>928</v>
      </c>
      <c r="C6" s="416"/>
      <c r="D6" s="26"/>
      <c r="E6" s="26"/>
      <c r="F6" s="26"/>
      <c r="G6" s="26"/>
      <c r="H6" s="26"/>
      <c r="I6" s="26"/>
      <c r="J6" s="26"/>
      <c r="K6" s="26"/>
      <c r="L6" s="26"/>
      <c r="M6" s="26"/>
      <c r="N6" s="26"/>
      <c r="O6" s="26"/>
      <c r="P6" s="26"/>
      <c r="Q6" s="26"/>
      <c r="R6" s="26"/>
      <c r="S6" s="26"/>
    </row>
    <row r="7" spans="1:19" ht="18.75" x14ac:dyDescent="0.3">
      <c r="A7" s="233" t="s">
        <v>54</v>
      </c>
      <c r="B7" s="417" t="s">
        <v>540</v>
      </c>
      <c r="C7" s="417"/>
      <c r="D7" s="26"/>
      <c r="E7" s="26"/>
      <c r="F7" s="26"/>
      <c r="G7" s="26"/>
      <c r="H7" s="26"/>
      <c r="I7" s="26"/>
      <c r="J7" s="26"/>
      <c r="K7" s="26"/>
      <c r="L7" s="26"/>
      <c r="M7" s="26"/>
      <c r="N7" s="26"/>
      <c r="O7" s="26"/>
      <c r="P7" s="26"/>
      <c r="Q7" s="26"/>
      <c r="R7" s="26"/>
      <c r="S7" s="26"/>
    </row>
    <row r="8" spans="1:19" ht="58.9" customHeight="1" x14ac:dyDescent="0.3">
      <c r="A8" s="233"/>
      <c r="B8" s="419"/>
      <c r="C8" s="419"/>
      <c r="D8" s="26"/>
      <c r="E8" s="26"/>
      <c r="F8" s="26"/>
      <c r="G8" s="26"/>
      <c r="H8" s="26"/>
      <c r="I8" s="26"/>
      <c r="J8" s="26"/>
      <c r="K8" s="26"/>
      <c r="L8" s="26"/>
      <c r="M8" s="26"/>
      <c r="N8" s="26"/>
      <c r="O8" s="26"/>
      <c r="P8" s="26"/>
      <c r="Q8" s="26"/>
      <c r="R8" s="26"/>
      <c r="S8" s="26"/>
    </row>
    <row r="9" spans="1:19" ht="18.75" x14ac:dyDescent="0.3">
      <c r="A9" s="233" t="s">
        <v>58</v>
      </c>
      <c r="B9" s="421" t="s">
        <v>57</v>
      </c>
      <c r="C9" s="421"/>
      <c r="D9" s="26"/>
      <c r="E9" s="26"/>
      <c r="F9" s="26"/>
      <c r="G9" s="26"/>
      <c r="H9" s="26"/>
      <c r="I9" s="26"/>
      <c r="J9" s="26"/>
      <c r="K9" s="26"/>
      <c r="L9" s="26"/>
      <c r="M9" s="26"/>
      <c r="N9" s="26"/>
      <c r="O9" s="26"/>
      <c r="P9" s="26"/>
      <c r="Q9" s="26"/>
      <c r="R9" s="26"/>
      <c r="S9" s="26"/>
    </row>
    <row r="10" spans="1:19" ht="57" customHeight="1" x14ac:dyDescent="0.3">
      <c r="A10" s="233"/>
      <c r="B10" s="419"/>
      <c r="C10" s="419"/>
      <c r="D10" s="26"/>
      <c r="E10" s="26"/>
      <c r="F10" s="26"/>
      <c r="G10" s="26"/>
      <c r="H10" s="26"/>
      <c r="I10" s="26"/>
      <c r="J10" s="26"/>
      <c r="K10" s="26"/>
      <c r="L10" s="26"/>
      <c r="M10" s="26"/>
      <c r="N10" s="26"/>
      <c r="O10" s="26"/>
      <c r="P10" s="26"/>
      <c r="Q10" s="26"/>
      <c r="R10" s="26"/>
      <c r="S10" s="26"/>
    </row>
    <row r="11" spans="1:19" ht="18.75" x14ac:dyDescent="0.3">
      <c r="A11" s="233" t="s">
        <v>59</v>
      </c>
      <c r="B11" s="417" t="s">
        <v>599</v>
      </c>
      <c r="C11" s="417"/>
      <c r="D11" s="26"/>
      <c r="E11" s="26"/>
      <c r="F11" s="26"/>
      <c r="G11" s="26"/>
      <c r="H11" s="26"/>
      <c r="I11" s="26"/>
      <c r="J11" s="26"/>
      <c r="K11" s="26"/>
      <c r="L11" s="26"/>
      <c r="M11" s="26"/>
      <c r="N11" s="26"/>
      <c r="O11" s="26"/>
      <c r="P11" s="26"/>
      <c r="Q11" s="26"/>
      <c r="R11" s="26"/>
      <c r="S11" s="26"/>
    </row>
    <row r="12" spans="1:19" ht="37.15" customHeight="1" x14ac:dyDescent="0.3">
      <c r="A12" s="233"/>
      <c r="B12" s="419"/>
      <c r="C12" s="419"/>
      <c r="D12" s="26"/>
      <c r="E12" s="26"/>
      <c r="F12" s="26"/>
      <c r="G12" s="26"/>
      <c r="H12" s="26"/>
      <c r="I12" s="26"/>
      <c r="J12" s="26"/>
      <c r="K12" s="26"/>
      <c r="L12" s="26"/>
      <c r="M12" s="26"/>
      <c r="N12" s="26"/>
      <c r="O12" s="26"/>
      <c r="P12" s="26"/>
      <c r="Q12" s="26"/>
      <c r="R12" s="26"/>
      <c r="S12" s="26"/>
    </row>
    <row r="13" spans="1:19" ht="18.75" x14ac:dyDescent="0.3">
      <c r="A13" s="233" t="s">
        <v>491</v>
      </c>
      <c r="B13" s="418" t="s">
        <v>492</v>
      </c>
      <c r="C13" s="418"/>
      <c r="D13" s="26"/>
      <c r="E13" s="26"/>
      <c r="F13" s="26"/>
      <c r="G13" s="26"/>
      <c r="H13" s="26"/>
      <c r="I13" s="26"/>
      <c r="J13" s="26"/>
      <c r="K13" s="26"/>
      <c r="L13" s="26"/>
      <c r="M13" s="26"/>
      <c r="N13" s="26"/>
      <c r="O13" s="26"/>
      <c r="P13" s="26"/>
      <c r="Q13" s="26"/>
      <c r="R13" s="26"/>
      <c r="S13" s="26"/>
    </row>
    <row r="14" spans="1:19" ht="99" customHeight="1" x14ac:dyDescent="0.3">
      <c r="A14" s="233"/>
      <c r="B14" s="419"/>
      <c r="C14" s="419"/>
      <c r="D14" s="26"/>
      <c r="E14" s="26"/>
      <c r="F14" s="26"/>
      <c r="G14" s="26"/>
      <c r="H14" s="26"/>
      <c r="I14" s="26"/>
      <c r="J14" s="26"/>
      <c r="K14" s="26"/>
      <c r="L14" s="26"/>
      <c r="M14" s="26"/>
      <c r="N14" s="26"/>
      <c r="O14" s="26"/>
      <c r="P14" s="26"/>
      <c r="Q14" s="26"/>
      <c r="R14" s="26"/>
      <c r="S14" s="26"/>
    </row>
    <row r="15" spans="1:19" ht="18.75" x14ac:dyDescent="0.3">
      <c r="A15" s="233" t="s">
        <v>916</v>
      </c>
      <c r="B15" s="417" t="s">
        <v>789</v>
      </c>
      <c r="C15" s="417"/>
      <c r="D15" s="26"/>
      <c r="E15" s="26"/>
      <c r="F15" s="26"/>
      <c r="G15" s="26"/>
      <c r="H15" s="26"/>
      <c r="I15" s="26"/>
      <c r="J15" s="26"/>
      <c r="K15" s="26"/>
      <c r="L15" s="26"/>
      <c r="M15" s="26"/>
      <c r="N15" s="26"/>
      <c r="O15" s="26"/>
      <c r="P15" s="26"/>
      <c r="Q15" s="26"/>
      <c r="R15" s="26"/>
      <c r="S15" s="26"/>
    </row>
    <row r="16" spans="1:19" ht="76.900000000000006" customHeight="1" x14ac:dyDescent="0.3">
      <c r="A16" s="233"/>
      <c r="B16" s="420"/>
      <c r="C16" s="420"/>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236</v>
      </c>
      <c r="B2" s="453" t="s">
        <v>522</v>
      </c>
      <c r="C2" s="453"/>
      <c r="D2" s="453"/>
      <c r="E2" s="453"/>
      <c r="F2" s="453"/>
      <c r="G2" s="453"/>
      <c r="H2" s="453"/>
      <c r="I2" s="453"/>
      <c r="J2" s="453"/>
      <c r="K2" s="30"/>
      <c r="L2" s="30"/>
      <c r="M2" s="30"/>
      <c r="N2" s="30"/>
      <c r="O2" s="30"/>
      <c r="P2" s="30"/>
      <c r="Q2" s="30"/>
      <c r="R2" s="30"/>
      <c r="S2" s="30"/>
    </row>
    <row r="3" spans="1:19" ht="26.25" customHeight="1" x14ac:dyDescent="0.25">
      <c r="A3" s="32" t="s">
        <v>237</v>
      </c>
      <c r="B3" s="454" t="s">
        <v>521</v>
      </c>
      <c r="C3" s="455"/>
      <c r="D3" s="455"/>
      <c r="E3" s="455"/>
      <c r="F3" s="455"/>
      <c r="G3" s="455"/>
      <c r="H3" s="455"/>
      <c r="I3" s="455"/>
      <c r="J3" s="456"/>
      <c r="K3" s="26"/>
      <c r="L3" s="26"/>
      <c r="M3" s="26"/>
      <c r="N3" s="26"/>
      <c r="O3" s="26"/>
      <c r="P3" s="26"/>
      <c r="Q3" s="26"/>
      <c r="R3" s="26"/>
      <c r="S3" s="26"/>
    </row>
    <row r="4" spans="1:19" ht="19.899999999999999" customHeight="1" x14ac:dyDescent="0.25">
      <c r="A4" s="32" t="s">
        <v>240</v>
      </c>
      <c r="B4" s="460" t="s">
        <v>238</v>
      </c>
      <c r="C4" s="460"/>
      <c r="D4" s="460"/>
      <c r="E4" s="460"/>
      <c r="F4" s="457"/>
      <c r="G4" s="458"/>
      <c r="H4" s="458"/>
      <c r="I4" s="458"/>
      <c r="J4" s="459"/>
      <c r="K4" s="26"/>
      <c r="L4" s="26"/>
      <c r="M4" s="26"/>
      <c r="N4" s="26"/>
      <c r="O4" s="26"/>
      <c r="P4" s="26"/>
      <c r="Q4" s="26"/>
      <c r="R4" s="26"/>
      <c r="S4" s="26"/>
    </row>
    <row r="5" spans="1:19" ht="17.45" customHeight="1" x14ac:dyDescent="0.25">
      <c r="A5" s="32" t="s">
        <v>241</v>
      </c>
      <c r="B5" s="460" t="s">
        <v>239</v>
      </c>
      <c r="C5" s="460"/>
      <c r="D5" s="460"/>
      <c r="E5" s="460"/>
      <c r="F5" s="461"/>
      <c r="G5" s="461"/>
      <c r="H5" s="461"/>
      <c r="I5" s="461"/>
      <c r="J5" s="461"/>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91</v>
      </c>
      <c r="B7" s="462" t="s">
        <v>242</v>
      </c>
      <c r="C7" s="462"/>
      <c r="D7" s="462"/>
      <c r="E7" s="462"/>
      <c r="F7" s="462"/>
      <c r="G7" s="462"/>
      <c r="H7" s="462"/>
      <c r="I7" s="462"/>
      <c r="J7" s="462"/>
      <c r="K7" s="30"/>
      <c r="L7" s="30"/>
      <c r="M7" s="30"/>
      <c r="N7" s="30"/>
      <c r="O7" s="30"/>
      <c r="P7" s="30"/>
      <c r="Q7" s="30"/>
      <c r="R7" s="30"/>
      <c r="S7" s="30"/>
    </row>
    <row r="8" spans="1:19" ht="49.15" customHeight="1" x14ac:dyDescent="0.25">
      <c r="A8" s="32" t="s">
        <v>243</v>
      </c>
      <c r="B8" s="436" t="s">
        <v>260</v>
      </c>
      <c r="C8" s="428"/>
      <c r="D8" s="428"/>
      <c r="E8" s="428"/>
      <c r="F8" s="428"/>
      <c r="G8" s="428"/>
      <c r="H8" s="428"/>
      <c r="I8" s="428"/>
      <c r="J8" s="428"/>
      <c r="K8" s="30"/>
      <c r="L8" s="30"/>
      <c r="M8" s="30"/>
      <c r="N8" s="30"/>
      <c r="O8" s="30"/>
      <c r="P8" s="30"/>
      <c r="Q8" s="30"/>
      <c r="R8" s="30"/>
      <c r="S8" s="30"/>
    </row>
    <row r="9" spans="1:19" ht="15.75" x14ac:dyDescent="0.25">
      <c r="A9" s="32" t="s">
        <v>250</v>
      </c>
      <c r="B9" s="447" t="s">
        <v>244</v>
      </c>
      <c r="C9" s="448"/>
      <c r="D9" s="448"/>
      <c r="E9" s="448"/>
      <c r="F9" s="448"/>
      <c r="G9" s="448"/>
      <c r="H9" s="449"/>
      <c r="I9" s="431"/>
      <c r="J9" s="432"/>
      <c r="K9" s="30"/>
      <c r="L9" s="30"/>
      <c r="M9" s="30"/>
      <c r="N9" s="30"/>
      <c r="O9" s="30"/>
      <c r="P9" s="30"/>
      <c r="Q9" s="30"/>
      <c r="R9" s="30"/>
      <c r="S9" s="30"/>
    </row>
    <row r="10" spans="1:19" ht="67.900000000000006" customHeight="1" x14ac:dyDescent="0.25">
      <c r="B10" s="34" t="s">
        <v>74</v>
      </c>
      <c r="C10" s="429" t="s">
        <v>245</v>
      </c>
      <c r="D10" s="429"/>
      <c r="E10" s="429"/>
      <c r="F10" s="429"/>
      <c r="G10" s="429"/>
      <c r="H10" s="35" t="s">
        <v>246</v>
      </c>
      <c r="I10" s="443" t="s">
        <v>247</v>
      </c>
      <c r="J10" s="444"/>
      <c r="K10" s="30"/>
      <c r="L10" s="30"/>
      <c r="M10" s="30"/>
      <c r="N10" s="30"/>
      <c r="O10" s="30"/>
      <c r="P10" s="30"/>
      <c r="Q10" s="30"/>
      <c r="R10" s="30"/>
      <c r="S10" s="30"/>
    </row>
    <row r="11" spans="1:19" ht="25.15" customHeight="1" x14ac:dyDescent="0.25">
      <c r="B11" s="219"/>
      <c r="C11" s="376"/>
      <c r="D11" s="377"/>
      <c r="E11" s="377"/>
      <c r="F11" s="377"/>
      <c r="G11" s="378"/>
      <c r="H11" s="191"/>
      <c r="I11" s="377"/>
      <c r="J11" s="378"/>
      <c r="K11" s="30"/>
      <c r="L11" s="30"/>
      <c r="M11" s="30"/>
      <c r="N11" s="30"/>
      <c r="O11" s="30"/>
      <c r="P11" s="30"/>
      <c r="Q11" s="30"/>
      <c r="R11" s="30"/>
      <c r="S11" s="30"/>
    </row>
    <row r="12" spans="1:19" ht="25.15" customHeight="1" x14ac:dyDescent="0.25">
      <c r="B12" s="219"/>
      <c r="C12" s="352"/>
      <c r="D12" s="352"/>
      <c r="E12" s="352"/>
      <c r="F12" s="352"/>
      <c r="G12" s="352"/>
      <c r="H12" s="191"/>
      <c r="I12" s="376"/>
      <c r="J12" s="378"/>
      <c r="K12" s="30"/>
      <c r="L12" s="30"/>
      <c r="M12" s="30"/>
      <c r="N12" s="30"/>
      <c r="O12" s="30"/>
      <c r="P12" s="30"/>
      <c r="Q12" s="30"/>
      <c r="R12" s="30"/>
      <c r="S12" s="30"/>
    </row>
    <row r="13" spans="1:19" ht="25.15" customHeight="1" x14ac:dyDescent="0.25">
      <c r="B13" s="219"/>
      <c r="C13" s="352"/>
      <c r="D13" s="352"/>
      <c r="E13" s="352"/>
      <c r="F13" s="352"/>
      <c r="G13" s="352"/>
      <c r="H13" s="191"/>
      <c r="I13" s="376"/>
      <c r="J13" s="378"/>
      <c r="K13" s="30"/>
      <c r="L13" s="30"/>
      <c r="M13" s="30"/>
      <c r="N13" s="30"/>
      <c r="O13" s="30"/>
      <c r="P13" s="30"/>
      <c r="Q13" s="30"/>
      <c r="R13" s="30"/>
      <c r="S13" s="30"/>
    </row>
    <row r="14" spans="1:19" ht="25.15" customHeight="1" x14ac:dyDescent="0.25">
      <c r="B14" s="219"/>
      <c r="C14" s="352"/>
      <c r="D14" s="352"/>
      <c r="E14" s="352"/>
      <c r="F14" s="352"/>
      <c r="G14" s="352"/>
      <c r="H14" s="191"/>
      <c r="I14" s="376"/>
      <c r="J14" s="378"/>
      <c r="K14" s="30"/>
      <c r="L14" s="30"/>
      <c r="M14" s="30"/>
      <c r="N14" s="30"/>
      <c r="O14" s="30"/>
      <c r="P14" s="30"/>
      <c r="Q14" s="30"/>
      <c r="R14" s="30"/>
      <c r="S14" s="30"/>
    </row>
    <row r="15" spans="1:19" ht="25.15" customHeight="1" x14ac:dyDescent="0.25">
      <c r="B15" s="219"/>
      <c r="C15" s="352"/>
      <c r="D15" s="352"/>
      <c r="E15" s="352"/>
      <c r="F15" s="352"/>
      <c r="G15" s="352"/>
      <c r="H15" s="191"/>
      <c r="I15" s="376"/>
      <c r="J15" s="378"/>
      <c r="K15" s="30"/>
      <c r="L15" s="30"/>
      <c r="M15" s="30"/>
      <c r="N15" s="30"/>
      <c r="O15" s="30"/>
      <c r="P15" s="30"/>
      <c r="Q15" s="30"/>
      <c r="R15" s="30"/>
      <c r="S15" s="30"/>
    </row>
    <row r="16" spans="1:19" ht="25.15" customHeight="1" x14ac:dyDescent="0.25">
      <c r="B16" s="219"/>
      <c r="C16" s="376"/>
      <c r="D16" s="377"/>
      <c r="E16" s="377"/>
      <c r="F16" s="377"/>
      <c r="G16" s="378"/>
      <c r="H16" s="191"/>
      <c r="I16" s="376"/>
      <c r="J16" s="378"/>
      <c r="K16" s="30"/>
      <c r="L16" s="30"/>
      <c r="M16" s="30"/>
      <c r="N16" s="30"/>
      <c r="O16" s="30"/>
      <c r="P16" s="30"/>
      <c r="Q16" s="30"/>
      <c r="R16" s="30"/>
      <c r="S16" s="30"/>
    </row>
    <row r="17" spans="1:19" ht="59.45" customHeight="1" x14ac:dyDescent="0.25">
      <c r="A17" s="32" t="s">
        <v>251</v>
      </c>
      <c r="B17" s="433" t="s">
        <v>248</v>
      </c>
      <c r="C17" s="434"/>
      <c r="D17" s="434"/>
      <c r="E17" s="434"/>
      <c r="F17" s="434"/>
      <c r="G17" s="434"/>
      <c r="H17" s="435"/>
      <c r="I17" s="431"/>
      <c r="J17" s="432"/>
      <c r="K17" s="30"/>
      <c r="L17" s="30"/>
      <c r="M17" s="30"/>
      <c r="N17" s="30"/>
      <c r="O17" s="30"/>
      <c r="P17" s="30"/>
      <c r="Q17" s="30"/>
      <c r="R17" s="30"/>
      <c r="S17" s="30"/>
    </row>
    <row r="18" spans="1:19" ht="67.900000000000006" customHeight="1" x14ac:dyDescent="0.25">
      <c r="B18" s="34" t="s">
        <v>74</v>
      </c>
      <c r="C18" s="429" t="s">
        <v>245</v>
      </c>
      <c r="D18" s="429"/>
      <c r="E18" s="429"/>
      <c r="F18" s="429"/>
      <c r="G18" s="429"/>
      <c r="H18" s="35" t="s">
        <v>246</v>
      </c>
      <c r="I18" s="443" t="s">
        <v>249</v>
      </c>
      <c r="J18" s="444"/>
      <c r="K18" s="30"/>
      <c r="L18" s="30"/>
      <c r="M18" s="30"/>
      <c r="N18" s="30"/>
      <c r="O18" s="30"/>
      <c r="P18" s="30"/>
      <c r="Q18" s="30"/>
      <c r="R18" s="30"/>
      <c r="S18" s="30"/>
    </row>
    <row r="19" spans="1:19" ht="25.15" customHeight="1" x14ac:dyDescent="0.25">
      <c r="B19" s="219"/>
      <c r="C19" s="376"/>
      <c r="D19" s="377"/>
      <c r="E19" s="377"/>
      <c r="F19" s="377"/>
      <c r="G19" s="378"/>
      <c r="H19" s="191"/>
      <c r="I19" s="377"/>
      <c r="J19" s="378"/>
      <c r="K19" s="30"/>
      <c r="L19" s="30"/>
      <c r="M19" s="30"/>
      <c r="N19" s="30"/>
      <c r="O19" s="30"/>
      <c r="P19" s="30"/>
      <c r="Q19" s="30"/>
      <c r="R19" s="30"/>
      <c r="S19" s="30"/>
    </row>
    <row r="20" spans="1:19" ht="25.15" customHeight="1" x14ac:dyDescent="0.25">
      <c r="B20" s="219"/>
      <c r="C20" s="352"/>
      <c r="D20" s="352"/>
      <c r="E20" s="352"/>
      <c r="F20" s="352"/>
      <c r="G20" s="352"/>
      <c r="H20" s="191"/>
      <c r="I20" s="376"/>
      <c r="J20" s="378"/>
      <c r="K20" s="30"/>
      <c r="L20" s="30"/>
      <c r="M20" s="30"/>
      <c r="N20" s="30"/>
      <c r="O20" s="30"/>
      <c r="P20" s="30"/>
      <c r="Q20" s="30"/>
      <c r="R20" s="30"/>
      <c r="S20" s="30"/>
    </row>
    <row r="21" spans="1:19" ht="25.15" customHeight="1" x14ac:dyDescent="0.25">
      <c r="B21" s="219"/>
      <c r="C21" s="352"/>
      <c r="D21" s="352"/>
      <c r="E21" s="352"/>
      <c r="F21" s="352"/>
      <c r="G21" s="352"/>
      <c r="H21" s="191"/>
      <c r="I21" s="376"/>
      <c r="J21" s="378"/>
      <c r="K21" s="30"/>
      <c r="L21" s="30"/>
      <c r="M21" s="30"/>
      <c r="N21" s="30"/>
      <c r="O21" s="30"/>
      <c r="P21" s="30"/>
      <c r="Q21" s="30"/>
      <c r="R21" s="30"/>
      <c r="S21" s="30"/>
    </row>
    <row r="22" spans="1:19" ht="25.15" customHeight="1" x14ac:dyDescent="0.25">
      <c r="B22" s="219"/>
      <c r="C22" s="352"/>
      <c r="D22" s="352"/>
      <c r="E22" s="352"/>
      <c r="F22" s="352"/>
      <c r="G22" s="352"/>
      <c r="H22" s="191"/>
      <c r="I22" s="376"/>
      <c r="J22" s="378"/>
      <c r="K22" s="30"/>
      <c r="L22" s="30"/>
      <c r="M22" s="30"/>
      <c r="N22" s="30"/>
      <c r="O22" s="30"/>
      <c r="P22" s="30"/>
      <c r="Q22" s="30"/>
      <c r="R22" s="30"/>
      <c r="S22" s="30"/>
    </row>
    <row r="23" spans="1:19" ht="25.15" customHeight="1" x14ac:dyDescent="0.25">
      <c r="B23" s="219"/>
      <c r="C23" s="352"/>
      <c r="D23" s="352"/>
      <c r="E23" s="352"/>
      <c r="F23" s="352"/>
      <c r="G23" s="352"/>
      <c r="H23" s="191"/>
      <c r="I23" s="376"/>
      <c r="J23" s="378"/>
      <c r="K23" s="30"/>
      <c r="L23" s="30"/>
      <c r="M23" s="30"/>
      <c r="N23" s="30"/>
      <c r="O23" s="30"/>
      <c r="P23" s="30"/>
      <c r="Q23" s="30"/>
      <c r="R23" s="30"/>
      <c r="S23" s="30"/>
    </row>
    <row r="24" spans="1:19" ht="25.15" customHeight="1" x14ac:dyDescent="0.25">
      <c r="B24" s="219"/>
      <c r="C24" s="376"/>
      <c r="D24" s="377"/>
      <c r="E24" s="377"/>
      <c r="F24" s="377"/>
      <c r="G24" s="378"/>
      <c r="H24" s="191"/>
      <c r="I24" s="376"/>
      <c r="J24" s="378"/>
      <c r="K24" s="30"/>
      <c r="L24" s="30"/>
      <c r="M24" s="30"/>
      <c r="N24" s="30"/>
      <c r="O24" s="30"/>
      <c r="P24" s="30"/>
      <c r="Q24" s="30"/>
      <c r="R24" s="30"/>
      <c r="S24" s="30"/>
    </row>
    <row r="25" spans="1:19" ht="41.45" customHeight="1" x14ac:dyDescent="0.25">
      <c r="A25" s="32" t="s">
        <v>252</v>
      </c>
      <c r="B25" s="433" t="s">
        <v>253</v>
      </c>
      <c r="C25" s="434"/>
      <c r="D25" s="434"/>
      <c r="E25" s="434"/>
      <c r="F25" s="434"/>
      <c r="G25" s="434"/>
      <c r="H25" s="435"/>
      <c r="I25" s="431"/>
      <c r="J25" s="432"/>
      <c r="K25" s="30"/>
      <c r="L25" s="30"/>
      <c r="M25" s="30"/>
      <c r="N25" s="30"/>
      <c r="O25" s="30"/>
      <c r="P25" s="30"/>
      <c r="Q25" s="30"/>
      <c r="R25" s="30"/>
      <c r="S25" s="30"/>
    </row>
    <row r="26" spans="1:19" ht="67.900000000000006" customHeight="1" x14ac:dyDescent="0.25">
      <c r="B26" s="34" t="s">
        <v>74</v>
      </c>
      <c r="C26" s="450" t="s">
        <v>254</v>
      </c>
      <c r="D26" s="451"/>
      <c r="E26" s="451"/>
      <c r="F26" s="451"/>
      <c r="G26" s="451"/>
      <c r="H26" s="452"/>
      <c r="I26" s="443" t="s">
        <v>255</v>
      </c>
      <c r="J26" s="444"/>
      <c r="K26" s="30"/>
      <c r="L26" s="30"/>
      <c r="M26" s="30"/>
      <c r="N26" s="30"/>
      <c r="O26" s="30"/>
      <c r="P26" s="30"/>
      <c r="Q26" s="30"/>
      <c r="R26" s="30"/>
      <c r="S26" s="30"/>
    </row>
    <row r="27" spans="1:19" ht="25.15" customHeight="1" x14ac:dyDescent="0.25">
      <c r="B27" s="219"/>
      <c r="C27" s="376"/>
      <c r="D27" s="377"/>
      <c r="E27" s="377"/>
      <c r="F27" s="377"/>
      <c r="G27" s="377"/>
      <c r="H27" s="378"/>
      <c r="I27" s="377"/>
      <c r="J27" s="378"/>
      <c r="K27" s="30"/>
      <c r="L27" s="30"/>
      <c r="M27" s="30"/>
      <c r="N27" s="30"/>
      <c r="O27" s="30"/>
      <c r="P27" s="30"/>
      <c r="Q27" s="30"/>
      <c r="R27" s="30"/>
      <c r="S27" s="30"/>
    </row>
    <row r="28" spans="1:19" ht="25.15" customHeight="1" x14ac:dyDescent="0.25">
      <c r="B28" s="219"/>
      <c r="C28" s="376"/>
      <c r="D28" s="377"/>
      <c r="E28" s="377"/>
      <c r="F28" s="377"/>
      <c r="G28" s="377"/>
      <c r="H28" s="378"/>
      <c r="I28" s="376"/>
      <c r="J28" s="378"/>
      <c r="K28" s="30"/>
      <c r="L28" s="30"/>
      <c r="M28" s="30"/>
      <c r="N28" s="30"/>
      <c r="O28" s="30"/>
      <c r="P28" s="30"/>
      <c r="Q28" s="30"/>
      <c r="R28" s="30"/>
      <c r="S28" s="30"/>
    </row>
    <row r="29" spans="1:19" ht="25.15" customHeight="1" x14ac:dyDescent="0.25">
      <c r="B29" s="219"/>
      <c r="C29" s="376"/>
      <c r="D29" s="377"/>
      <c r="E29" s="377"/>
      <c r="F29" s="377"/>
      <c r="G29" s="377"/>
      <c r="H29" s="378"/>
      <c r="I29" s="376"/>
      <c r="J29" s="378"/>
      <c r="K29" s="30"/>
      <c r="L29" s="30"/>
      <c r="M29" s="30"/>
      <c r="N29" s="30"/>
      <c r="O29" s="30"/>
      <c r="P29" s="30"/>
      <c r="Q29" s="30"/>
      <c r="R29" s="30"/>
      <c r="S29" s="30"/>
    </row>
    <row r="30" spans="1:19" ht="25.15" customHeight="1" x14ac:dyDescent="0.25">
      <c r="B30" s="219"/>
      <c r="C30" s="376"/>
      <c r="D30" s="377"/>
      <c r="E30" s="377"/>
      <c r="F30" s="377"/>
      <c r="G30" s="377"/>
      <c r="H30" s="378"/>
      <c r="I30" s="376"/>
      <c r="J30" s="378"/>
      <c r="K30" s="30"/>
      <c r="L30" s="30"/>
      <c r="M30" s="30"/>
      <c r="N30" s="30"/>
      <c r="O30" s="30"/>
      <c r="P30" s="30"/>
      <c r="Q30" s="30"/>
      <c r="R30" s="30"/>
      <c r="S30" s="30"/>
    </row>
    <row r="31" spans="1:19" ht="25.15" customHeight="1" x14ac:dyDescent="0.25">
      <c r="B31" s="219"/>
      <c r="C31" s="376"/>
      <c r="D31" s="377"/>
      <c r="E31" s="377"/>
      <c r="F31" s="377"/>
      <c r="G31" s="377"/>
      <c r="H31" s="378"/>
      <c r="I31" s="376"/>
      <c r="J31" s="378"/>
      <c r="K31" s="30"/>
      <c r="L31" s="30"/>
      <c r="M31" s="30"/>
      <c r="N31" s="30"/>
      <c r="O31" s="30"/>
      <c r="P31" s="30"/>
      <c r="Q31" s="30"/>
      <c r="R31" s="30"/>
      <c r="S31" s="30"/>
    </row>
    <row r="32" spans="1:19" ht="25.15" customHeight="1" x14ac:dyDescent="0.25">
      <c r="B32" s="219"/>
      <c r="C32" s="376"/>
      <c r="D32" s="377"/>
      <c r="E32" s="377"/>
      <c r="F32" s="377"/>
      <c r="G32" s="377"/>
      <c r="H32" s="378"/>
      <c r="I32" s="376"/>
      <c r="J32" s="378"/>
      <c r="K32" s="30"/>
      <c r="L32" s="30"/>
      <c r="M32" s="30"/>
      <c r="N32" s="30"/>
      <c r="O32" s="30"/>
      <c r="P32" s="30"/>
      <c r="Q32" s="30"/>
      <c r="R32" s="30"/>
      <c r="S32" s="30"/>
    </row>
    <row r="33" spans="1:19" ht="48" customHeight="1" x14ac:dyDescent="0.25">
      <c r="A33" s="32" t="s">
        <v>257</v>
      </c>
      <c r="B33" s="433" t="s">
        <v>256</v>
      </c>
      <c r="C33" s="434"/>
      <c r="D33" s="434"/>
      <c r="E33" s="434"/>
      <c r="F33" s="434"/>
      <c r="G33" s="434"/>
      <c r="H33" s="435"/>
      <c r="I33" s="431"/>
      <c r="J33" s="432"/>
      <c r="K33" s="30"/>
      <c r="L33" s="30"/>
      <c r="M33" s="30"/>
      <c r="N33" s="30"/>
      <c r="O33" s="30"/>
      <c r="P33" s="30"/>
      <c r="Q33" s="30"/>
      <c r="R33" s="30"/>
      <c r="S33" s="30"/>
    </row>
    <row r="34" spans="1:19" ht="67.900000000000006" customHeight="1" x14ac:dyDescent="0.25">
      <c r="B34" s="34" t="s">
        <v>74</v>
      </c>
      <c r="C34" s="450" t="s">
        <v>254</v>
      </c>
      <c r="D34" s="451"/>
      <c r="E34" s="451"/>
      <c r="F34" s="451"/>
      <c r="G34" s="451"/>
      <c r="H34" s="452"/>
      <c r="I34" s="443" t="s">
        <v>255</v>
      </c>
      <c r="J34" s="444"/>
      <c r="K34" s="30"/>
      <c r="L34" s="30"/>
      <c r="M34" s="30"/>
      <c r="N34" s="30"/>
      <c r="O34" s="30"/>
      <c r="P34" s="30"/>
      <c r="Q34" s="30"/>
      <c r="R34" s="30"/>
      <c r="S34" s="30"/>
    </row>
    <row r="35" spans="1:19" ht="25.15" customHeight="1" x14ac:dyDescent="0.25">
      <c r="B35" s="219"/>
      <c r="C35" s="376"/>
      <c r="D35" s="377"/>
      <c r="E35" s="377"/>
      <c r="F35" s="377"/>
      <c r="G35" s="377"/>
      <c r="H35" s="378"/>
      <c r="I35" s="377"/>
      <c r="J35" s="378"/>
      <c r="K35" s="30"/>
      <c r="L35" s="30"/>
      <c r="M35" s="30"/>
      <c r="N35" s="30"/>
      <c r="O35" s="30"/>
      <c r="P35" s="30"/>
      <c r="Q35" s="30"/>
      <c r="R35" s="30"/>
      <c r="S35" s="30"/>
    </row>
    <row r="36" spans="1:19" ht="25.15" customHeight="1" x14ac:dyDescent="0.25">
      <c r="B36" s="219"/>
      <c r="C36" s="376"/>
      <c r="D36" s="377"/>
      <c r="E36" s="377"/>
      <c r="F36" s="377"/>
      <c r="G36" s="377"/>
      <c r="H36" s="378"/>
      <c r="I36" s="376"/>
      <c r="J36" s="378"/>
      <c r="K36" s="30"/>
      <c r="L36" s="30"/>
      <c r="M36" s="30"/>
      <c r="N36" s="30"/>
      <c r="O36" s="30"/>
      <c r="P36" s="30"/>
      <c r="Q36" s="30"/>
      <c r="R36" s="30"/>
      <c r="S36" s="30"/>
    </row>
    <row r="37" spans="1:19" ht="25.15" customHeight="1" x14ac:dyDescent="0.25">
      <c r="B37" s="219"/>
      <c r="C37" s="376"/>
      <c r="D37" s="377"/>
      <c r="E37" s="377"/>
      <c r="F37" s="377"/>
      <c r="G37" s="377"/>
      <c r="H37" s="378"/>
      <c r="I37" s="376"/>
      <c r="J37" s="378"/>
      <c r="K37" s="30"/>
      <c r="L37" s="30"/>
      <c r="M37" s="30"/>
      <c r="N37" s="30"/>
      <c r="O37" s="30"/>
      <c r="P37" s="30"/>
      <c r="Q37" s="30"/>
      <c r="R37" s="30"/>
      <c r="S37" s="30"/>
    </row>
    <row r="38" spans="1:19" ht="25.15" customHeight="1" x14ac:dyDescent="0.25">
      <c r="B38" s="219"/>
      <c r="C38" s="376"/>
      <c r="D38" s="377"/>
      <c r="E38" s="377"/>
      <c r="F38" s="377"/>
      <c r="G38" s="377"/>
      <c r="H38" s="378"/>
      <c r="I38" s="376"/>
      <c r="J38" s="378"/>
      <c r="K38" s="30"/>
      <c r="L38" s="30"/>
      <c r="M38" s="30"/>
      <c r="N38" s="30"/>
      <c r="O38" s="30"/>
      <c r="P38" s="30"/>
      <c r="Q38" s="30"/>
      <c r="R38" s="30"/>
      <c r="S38" s="30"/>
    </row>
    <row r="39" spans="1:19" ht="25.15" customHeight="1" x14ac:dyDescent="0.25">
      <c r="B39" s="219"/>
      <c r="C39" s="376"/>
      <c r="D39" s="377"/>
      <c r="E39" s="377"/>
      <c r="F39" s="377"/>
      <c r="G39" s="377"/>
      <c r="H39" s="378"/>
      <c r="I39" s="376"/>
      <c r="J39" s="378"/>
      <c r="K39" s="30"/>
      <c r="L39" s="30"/>
      <c r="M39" s="30"/>
      <c r="N39" s="30"/>
      <c r="O39" s="30"/>
      <c r="P39" s="30"/>
      <c r="Q39" s="30"/>
      <c r="R39" s="30"/>
      <c r="S39" s="30"/>
    </row>
    <row r="40" spans="1:19" ht="25.15" customHeight="1" x14ac:dyDescent="0.25">
      <c r="B40" s="219"/>
      <c r="C40" s="376"/>
      <c r="D40" s="377"/>
      <c r="E40" s="377"/>
      <c r="F40" s="377"/>
      <c r="G40" s="377"/>
      <c r="H40" s="378"/>
      <c r="I40" s="376"/>
      <c r="J40" s="378"/>
      <c r="K40" s="30"/>
      <c r="L40" s="30"/>
      <c r="M40" s="30"/>
      <c r="N40" s="30"/>
      <c r="O40" s="30"/>
      <c r="P40" s="30"/>
      <c r="Q40" s="30"/>
      <c r="R40" s="30"/>
      <c r="S40" s="30"/>
    </row>
    <row r="41" spans="1:19" ht="57.6" customHeight="1" x14ac:dyDescent="0.25">
      <c r="A41" s="32" t="s">
        <v>258</v>
      </c>
      <c r="B41" s="433" t="s">
        <v>259</v>
      </c>
      <c r="C41" s="434"/>
      <c r="D41" s="434"/>
      <c r="E41" s="434"/>
      <c r="F41" s="434"/>
      <c r="G41" s="434"/>
      <c r="H41" s="435"/>
      <c r="I41" s="431"/>
      <c r="J41" s="432"/>
      <c r="K41" s="30"/>
      <c r="L41" s="30"/>
      <c r="M41" s="30"/>
      <c r="N41" s="30"/>
      <c r="O41" s="30"/>
      <c r="P41" s="30"/>
      <c r="Q41" s="30"/>
      <c r="R41" s="30"/>
      <c r="S41" s="30"/>
    </row>
    <row r="42" spans="1:19" ht="67.900000000000006" customHeight="1" x14ac:dyDescent="0.25">
      <c r="B42" s="34" t="s">
        <v>74</v>
      </c>
      <c r="C42" s="450" t="s">
        <v>254</v>
      </c>
      <c r="D42" s="451"/>
      <c r="E42" s="451"/>
      <c r="F42" s="451"/>
      <c r="G42" s="451"/>
      <c r="H42" s="452"/>
      <c r="I42" s="443" t="s">
        <v>255</v>
      </c>
      <c r="J42" s="444"/>
      <c r="K42" s="30"/>
      <c r="L42" s="30"/>
      <c r="M42" s="30"/>
      <c r="N42" s="30"/>
      <c r="O42" s="30"/>
      <c r="P42" s="30"/>
      <c r="Q42" s="30"/>
      <c r="R42" s="30"/>
      <c r="S42" s="30"/>
    </row>
    <row r="43" spans="1:19" ht="25.15" customHeight="1" x14ac:dyDescent="0.25">
      <c r="B43" s="219"/>
      <c r="C43" s="376"/>
      <c r="D43" s="377"/>
      <c r="E43" s="377"/>
      <c r="F43" s="377"/>
      <c r="G43" s="377"/>
      <c r="H43" s="378"/>
      <c r="I43" s="377"/>
      <c r="J43" s="378"/>
      <c r="K43" s="30"/>
      <c r="L43" s="30"/>
      <c r="M43" s="30"/>
      <c r="N43" s="30"/>
      <c r="O43" s="30"/>
      <c r="P43" s="30"/>
      <c r="Q43" s="30"/>
      <c r="R43" s="30"/>
      <c r="S43" s="30"/>
    </row>
    <row r="44" spans="1:19" ht="25.15" customHeight="1" x14ac:dyDescent="0.25">
      <c r="B44" s="219"/>
      <c r="C44" s="376"/>
      <c r="D44" s="377"/>
      <c r="E44" s="377"/>
      <c r="F44" s="377"/>
      <c r="G44" s="377"/>
      <c r="H44" s="378"/>
      <c r="I44" s="376"/>
      <c r="J44" s="378"/>
      <c r="K44" s="30"/>
      <c r="L44" s="30"/>
      <c r="M44" s="30"/>
      <c r="N44" s="30"/>
      <c r="O44" s="30"/>
      <c r="P44" s="30"/>
      <c r="Q44" s="30"/>
      <c r="R44" s="30"/>
      <c r="S44" s="30"/>
    </row>
    <row r="45" spans="1:19" ht="25.15" customHeight="1" x14ac:dyDescent="0.25">
      <c r="B45" s="219"/>
      <c r="C45" s="376"/>
      <c r="D45" s="377"/>
      <c r="E45" s="377"/>
      <c r="F45" s="377"/>
      <c r="G45" s="377"/>
      <c r="H45" s="378"/>
      <c r="I45" s="376"/>
      <c r="J45" s="378"/>
      <c r="K45" s="30"/>
      <c r="L45" s="30"/>
      <c r="M45" s="30"/>
      <c r="N45" s="30"/>
      <c r="O45" s="30"/>
      <c r="P45" s="30"/>
      <c r="Q45" s="30"/>
      <c r="R45" s="30"/>
      <c r="S45" s="30"/>
    </row>
    <row r="46" spans="1:19" ht="25.15" customHeight="1" x14ac:dyDescent="0.25">
      <c r="B46" s="219"/>
      <c r="C46" s="376"/>
      <c r="D46" s="377"/>
      <c r="E46" s="377"/>
      <c r="F46" s="377"/>
      <c r="G46" s="377"/>
      <c r="H46" s="378"/>
      <c r="I46" s="376"/>
      <c r="J46" s="378"/>
      <c r="K46" s="30"/>
      <c r="L46" s="30"/>
      <c r="M46" s="30"/>
      <c r="N46" s="30"/>
      <c r="O46" s="30"/>
      <c r="P46" s="30"/>
      <c r="Q46" s="30"/>
      <c r="R46" s="30"/>
      <c r="S46" s="30"/>
    </row>
    <row r="47" spans="1:19" ht="25.15" customHeight="1" x14ac:dyDescent="0.25">
      <c r="B47" s="219"/>
      <c r="C47" s="376"/>
      <c r="D47" s="377"/>
      <c r="E47" s="377"/>
      <c r="F47" s="377"/>
      <c r="G47" s="377"/>
      <c r="H47" s="378"/>
      <c r="I47" s="376"/>
      <c r="J47" s="378"/>
      <c r="K47" s="30"/>
      <c r="L47" s="30"/>
      <c r="M47" s="30"/>
      <c r="N47" s="30"/>
      <c r="O47" s="30"/>
      <c r="P47" s="30"/>
      <c r="Q47" s="30"/>
      <c r="R47" s="30"/>
      <c r="S47" s="30"/>
    </row>
    <row r="48" spans="1:19" ht="25.15" customHeight="1" x14ac:dyDescent="0.25">
      <c r="B48" s="219"/>
      <c r="C48" s="376"/>
      <c r="D48" s="377"/>
      <c r="E48" s="377"/>
      <c r="F48" s="377"/>
      <c r="G48" s="377"/>
      <c r="H48" s="378"/>
      <c r="I48" s="376"/>
      <c r="J48" s="378"/>
      <c r="K48" s="30"/>
      <c r="L48" s="30"/>
      <c r="M48" s="30"/>
      <c r="N48" s="30"/>
      <c r="O48" s="30"/>
      <c r="P48" s="30"/>
      <c r="Q48" s="30"/>
      <c r="R48" s="30"/>
      <c r="S48" s="30"/>
    </row>
    <row r="49" spans="1:19" ht="51" customHeight="1" x14ac:dyDescent="0.25">
      <c r="A49" s="32" t="s">
        <v>261</v>
      </c>
      <c r="B49" s="436" t="s">
        <v>268</v>
      </c>
      <c r="C49" s="428"/>
      <c r="D49" s="428"/>
      <c r="E49" s="428"/>
      <c r="F49" s="428"/>
      <c r="G49" s="428"/>
      <c r="H49" s="428"/>
      <c r="I49" s="428"/>
      <c r="J49" s="428"/>
      <c r="K49" s="30"/>
      <c r="L49" s="30"/>
      <c r="M49" s="30"/>
      <c r="N49" s="30"/>
      <c r="O49" s="30"/>
      <c r="P49" s="30"/>
      <c r="Q49" s="30"/>
      <c r="R49" s="30"/>
      <c r="S49" s="30"/>
    </row>
    <row r="50" spans="1:19" ht="15.75" x14ac:dyDescent="0.25">
      <c r="A50" s="32" t="s">
        <v>262</v>
      </c>
      <c r="B50" s="447" t="s">
        <v>263</v>
      </c>
      <c r="C50" s="448"/>
      <c r="D50" s="448"/>
      <c r="E50" s="448"/>
      <c r="F50" s="448"/>
      <c r="G50" s="448"/>
      <c r="H50" s="449"/>
      <c r="I50" s="445"/>
      <c r="J50" s="446"/>
      <c r="K50" s="30"/>
      <c r="L50" s="30"/>
      <c r="M50" s="30"/>
      <c r="N50" s="30"/>
      <c r="O50" s="30"/>
      <c r="P50" s="30"/>
      <c r="Q50" s="30"/>
      <c r="R50" s="30"/>
      <c r="S50" s="30"/>
    </row>
    <row r="51" spans="1:19" ht="67.900000000000006" customHeight="1" x14ac:dyDescent="0.25">
      <c r="B51" s="34" t="s">
        <v>74</v>
      </c>
      <c r="C51" s="429" t="s">
        <v>264</v>
      </c>
      <c r="D51" s="429"/>
      <c r="E51" s="429"/>
      <c r="F51" s="429"/>
      <c r="G51" s="429"/>
      <c r="H51" s="36" t="s">
        <v>265</v>
      </c>
      <c r="I51" s="443" t="s">
        <v>247</v>
      </c>
      <c r="J51" s="444"/>
      <c r="K51" s="30"/>
      <c r="L51" s="30"/>
      <c r="M51" s="30"/>
      <c r="N51" s="30"/>
      <c r="O51" s="30"/>
      <c r="P51" s="30"/>
      <c r="Q51" s="30"/>
      <c r="R51" s="30"/>
      <c r="S51" s="30"/>
    </row>
    <row r="52" spans="1:19" ht="25.15" customHeight="1" x14ac:dyDescent="0.25">
      <c r="B52" s="219"/>
      <c r="C52" s="376"/>
      <c r="D52" s="377"/>
      <c r="E52" s="377"/>
      <c r="F52" s="377"/>
      <c r="G52" s="378"/>
      <c r="H52" s="191"/>
      <c r="I52" s="377"/>
      <c r="J52" s="378"/>
      <c r="K52" s="30"/>
      <c r="L52" s="30"/>
      <c r="M52" s="30"/>
      <c r="N52" s="30"/>
      <c r="O52" s="30"/>
      <c r="P52" s="30"/>
      <c r="Q52" s="30"/>
      <c r="R52" s="30"/>
      <c r="S52" s="30"/>
    </row>
    <row r="53" spans="1:19" ht="25.15" customHeight="1" x14ac:dyDescent="0.25">
      <c r="B53" s="219"/>
      <c r="C53" s="352"/>
      <c r="D53" s="352"/>
      <c r="E53" s="352"/>
      <c r="F53" s="352"/>
      <c r="G53" s="352"/>
      <c r="H53" s="191"/>
      <c r="I53" s="376"/>
      <c r="J53" s="378"/>
      <c r="K53" s="30"/>
      <c r="L53" s="30"/>
      <c r="M53" s="30"/>
      <c r="N53" s="30"/>
      <c r="O53" s="30"/>
      <c r="P53" s="30"/>
      <c r="Q53" s="30"/>
      <c r="R53" s="30"/>
      <c r="S53" s="30"/>
    </row>
    <row r="54" spans="1:19" ht="25.15" customHeight="1" x14ac:dyDescent="0.25">
      <c r="B54" s="219"/>
      <c r="C54" s="352"/>
      <c r="D54" s="352"/>
      <c r="E54" s="352"/>
      <c r="F54" s="352"/>
      <c r="G54" s="352"/>
      <c r="H54" s="191"/>
      <c r="I54" s="376"/>
      <c r="J54" s="378"/>
      <c r="K54" s="30"/>
      <c r="L54" s="30"/>
      <c r="M54" s="30"/>
      <c r="N54" s="30"/>
      <c r="O54" s="30"/>
      <c r="P54" s="30"/>
      <c r="Q54" s="30"/>
      <c r="R54" s="30"/>
      <c r="S54" s="30"/>
    </row>
    <row r="55" spans="1:19" ht="25.15" customHeight="1" x14ac:dyDescent="0.25">
      <c r="B55" s="219"/>
      <c r="C55" s="352"/>
      <c r="D55" s="352"/>
      <c r="E55" s="352"/>
      <c r="F55" s="352"/>
      <c r="G55" s="352"/>
      <c r="H55" s="191"/>
      <c r="I55" s="376"/>
      <c r="J55" s="378"/>
      <c r="K55" s="30"/>
      <c r="L55" s="30"/>
      <c r="M55" s="30"/>
      <c r="N55" s="30"/>
      <c r="O55" s="30"/>
      <c r="P55" s="30"/>
      <c r="Q55" s="30"/>
      <c r="R55" s="30"/>
      <c r="S55" s="30"/>
    </row>
    <row r="56" spans="1:19" ht="25.15" customHeight="1" x14ac:dyDescent="0.25">
      <c r="B56" s="219"/>
      <c r="C56" s="352"/>
      <c r="D56" s="352"/>
      <c r="E56" s="352"/>
      <c r="F56" s="352"/>
      <c r="G56" s="352"/>
      <c r="H56" s="191"/>
      <c r="I56" s="376"/>
      <c r="J56" s="378"/>
      <c r="K56" s="30"/>
      <c r="L56" s="30"/>
      <c r="M56" s="30"/>
      <c r="N56" s="30"/>
      <c r="O56" s="30"/>
      <c r="P56" s="30"/>
      <c r="Q56" s="30"/>
      <c r="R56" s="30"/>
      <c r="S56" s="30"/>
    </row>
    <row r="57" spans="1:19" ht="25.15" customHeight="1" x14ac:dyDescent="0.25">
      <c r="B57" s="219"/>
      <c r="C57" s="376"/>
      <c r="D57" s="377"/>
      <c r="E57" s="377"/>
      <c r="F57" s="377"/>
      <c r="G57" s="378"/>
      <c r="H57" s="191"/>
      <c r="I57" s="376"/>
      <c r="J57" s="378"/>
      <c r="K57" s="30"/>
      <c r="L57" s="30"/>
      <c r="M57" s="30"/>
      <c r="N57" s="30"/>
      <c r="O57" s="30"/>
      <c r="P57" s="30"/>
      <c r="Q57" s="30"/>
      <c r="R57" s="30"/>
      <c r="S57" s="30"/>
    </row>
    <row r="58" spans="1:19" ht="70.150000000000006" customHeight="1" x14ac:dyDescent="0.25">
      <c r="A58" s="32" t="s">
        <v>267</v>
      </c>
      <c r="B58" s="433" t="s">
        <v>266</v>
      </c>
      <c r="C58" s="434"/>
      <c r="D58" s="434"/>
      <c r="E58" s="434"/>
      <c r="F58" s="434"/>
      <c r="G58" s="434"/>
      <c r="H58" s="435"/>
      <c r="I58" s="431"/>
      <c r="J58" s="432"/>
      <c r="K58" s="30"/>
      <c r="L58" s="30"/>
      <c r="M58" s="30"/>
      <c r="N58" s="30"/>
      <c r="O58" s="30"/>
      <c r="P58" s="30"/>
      <c r="Q58" s="30"/>
      <c r="R58" s="30"/>
      <c r="S58" s="30"/>
    </row>
    <row r="59" spans="1:19" ht="67.900000000000006" customHeight="1" x14ac:dyDescent="0.25">
      <c r="B59" s="37" t="s">
        <v>74</v>
      </c>
      <c r="C59" s="422" t="s">
        <v>264</v>
      </c>
      <c r="D59" s="422"/>
      <c r="E59" s="422"/>
      <c r="F59" s="422"/>
      <c r="G59" s="422"/>
      <c r="H59" s="38" t="s">
        <v>265</v>
      </c>
      <c r="I59" s="423" t="s">
        <v>249</v>
      </c>
      <c r="J59" s="424"/>
      <c r="K59" s="30"/>
      <c r="L59" s="30"/>
      <c r="M59" s="30"/>
      <c r="N59" s="30"/>
      <c r="O59" s="30"/>
      <c r="P59" s="30"/>
      <c r="Q59" s="30"/>
      <c r="R59" s="30"/>
      <c r="S59" s="30"/>
    </row>
    <row r="60" spans="1:19" ht="25.15" customHeight="1" x14ac:dyDescent="0.25">
      <c r="B60" s="219"/>
      <c r="C60" s="352"/>
      <c r="D60" s="352"/>
      <c r="E60" s="352"/>
      <c r="F60" s="352"/>
      <c r="G60" s="352"/>
      <c r="H60" s="191"/>
      <c r="I60" s="352"/>
      <c r="J60" s="352"/>
      <c r="K60" s="30"/>
      <c r="L60" s="30"/>
      <c r="M60" s="30"/>
      <c r="N60" s="30"/>
      <c r="O60" s="30"/>
      <c r="P60" s="30"/>
      <c r="Q60" s="30"/>
      <c r="R60" s="30"/>
      <c r="S60" s="30"/>
    </row>
    <row r="61" spans="1:19" ht="25.15" customHeight="1" x14ac:dyDescent="0.25">
      <c r="B61" s="219"/>
      <c r="C61" s="352"/>
      <c r="D61" s="352"/>
      <c r="E61" s="352"/>
      <c r="F61" s="352"/>
      <c r="G61" s="352"/>
      <c r="H61" s="191"/>
      <c r="I61" s="352"/>
      <c r="J61" s="352"/>
      <c r="K61" s="30"/>
      <c r="L61" s="30"/>
      <c r="M61" s="30"/>
      <c r="N61" s="30"/>
      <c r="O61" s="30"/>
      <c r="P61" s="30"/>
      <c r="Q61" s="30"/>
      <c r="R61" s="30"/>
      <c r="S61" s="30"/>
    </row>
    <row r="62" spans="1:19" ht="25.15" customHeight="1" x14ac:dyDescent="0.25">
      <c r="B62" s="219"/>
      <c r="C62" s="352"/>
      <c r="D62" s="352"/>
      <c r="E62" s="352"/>
      <c r="F62" s="352"/>
      <c r="G62" s="352"/>
      <c r="H62" s="191"/>
      <c r="I62" s="352"/>
      <c r="J62" s="352"/>
      <c r="K62" s="30"/>
      <c r="L62" s="30"/>
      <c r="M62" s="30"/>
      <c r="N62" s="30"/>
      <c r="O62" s="30"/>
      <c r="P62" s="30"/>
      <c r="Q62" s="30"/>
      <c r="R62" s="30"/>
      <c r="S62" s="30"/>
    </row>
    <row r="63" spans="1:19" ht="25.15" customHeight="1" x14ac:dyDescent="0.25">
      <c r="B63" s="219"/>
      <c r="C63" s="352"/>
      <c r="D63" s="352"/>
      <c r="E63" s="352"/>
      <c r="F63" s="352"/>
      <c r="G63" s="352"/>
      <c r="H63" s="191"/>
      <c r="I63" s="352"/>
      <c r="J63" s="352"/>
      <c r="K63" s="30"/>
      <c r="L63" s="30"/>
      <c r="M63" s="30"/>
      <c r="N63" s="30"/>
      <c r="O63" s="30"/>
      <c r="P63" s="30"/>
      <c r="Q63" s="30"/>
      <c r="R63" s="30"/>
      <c r="S63" s="30"/>
    </row>
    <row r="64" spans="1:19" ht="25.15" customHeight="1" x14ac:dyDescent="0.25">
      <c r="B64" s="219"/>
      <c r="C64" s="352"/>
      <c r="D64" s="352"/>
      <c r="E64" s="352"/>
      <c r="F64" s="352"/>
      <c r="G64" s="352"/>
      <c r="H64" s="191"/>
      <c r="I64" s="352"/>
      <c r="J64" s="352"/>
      <c r="K64" s="30"/>
      <c r="L64" s="30"/>
      <c r="M64" s="30"/>
      <c r="N64" s="30"/>
      <c r="O64" s="30"/>
      <c r="P64" s="30"/>
      <c r="Q64" s="30"/>
      <c r="R64" s="30"/>
      <c r="S64" s="30"/>
    </row>
    <row r="65" spans="1:19" s="40" customFormat="1" ht="25.15" customHeight="1" x14ac:dyDescent="0.25">
      <c r="A65" s="39"/>
      <c r="B65" s="219"/>
      <c r="C65" s="352"/>
      <c r="D65" s="352"/>
      <c r="E65" s="352"/>
      <c r="F65" s="352"/>
      <c r="G65" s="352"/>
      <c r="H65" s="191"/>
      <c r="I65" s="352"/>
      <c r="J65" s="352"/>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92</v>
      </c>
      <c r="B67" s="427" t="s">
        <v>275</v>
      </c>
      <c r="C67" s="428"/>
      <c r="D67" s="428"/>
      <c r="E67" s="428"/>
      <c r="F67" s="428"/>
      <c r="G67" s="428"/>
      <c r="H67" s="428"/>
      <c r="I67" s="428"/>
      <c r="J67" s="428"/>
      <c r="K67" s="26"/>
      <c r="L67" s="26"/>
      <c r="M67" s="26"/>
      <c r="N67" s="26"/>
      <c r="O67" s="26"/>
      <c r="P67" s="26"/>
      <c r="Q67" s="26"/>
      <c r="R67" s="26"/>
      <c r="S67" s="26"/>
    </row>
    <row r="68" spans="1:19" ht="27.6" customHeight="1" x14ac:dyDescent="0.25">
      <c r="B68" s="429" t="s">
        <v>269</v>
      </c>
      <c r="C68" s="429"/>
      <c r="D68" s="429"/>
      <c r="E68" s="429"/>
      <c r="F68" s="429"/>
      <c r="G68" s="429" t="s">
        <v>270</v>
      </c>
      <c r="H68" s="429"/>
      <c r="I68" s="429" t="s">
        <v>271</v>
      </c>
      <c r="J68" s="429"/>
      <c r="K68" s="30"/>
      <c r="L68" s="30"/>
      <c r="M68" s="30"/>
      <c r="N68" s="30"/>
      <c r="O68" s="30"/>
      <c r="P68" s="30"/>
      <c r="Q68" s="30"/>
      <c r="R68" s="30"/>
      <c r="S68" s="30"/>
    </row>
    <row r="69" spans="1:19" ht="15.75" x14ac:dyDescent="0.25">
      <c r="B69" s="425" t="s">
        <v>272</v>
      </c>
      <c r="C69" s="425"/>
      <c r="D69" s="425"/>
      <c r="E69" s="425"/>
      <c r="F69" s="425"/>
      <c r="G69" s="426"/>
      <c r="H69" s="426"/>
      <c r="I69" s="426"/>
      <c r="J69" s="426"/>
      <c r="K69" s="30"/>
      <c r="L69" s="30"/>
      <c r="M69" s="30"/>
      <c r="N69" s="30"/>
      <c r="O69" s="30"/>
      <c r="P69" s="30"/>
      <c r="Q69" s="30"/>
      <c r="R69" s="30"/>
      <c r="S69" s="30"/>
    </row>
    <row r="70" spans="1:19" ht="15.75" x14ac:dyDescent="0.25">
      <c r="B70" s="425" t="s">
        <v>273</v>
      </c>
      <c r="C70" s="425"/>
      <c r="D70" s="425"/>
      <c r="E70" s="425"/>
      <c r="F70" s="425"/>
      <c r="G70" s="426"/>
      <c r="H70" s="426"/>
      <c r="I70" s="426"/>
      <c r="J70" s="426"/>
      <c r="K70" s="30"/>
      <c r="L70" s="30"/>
      <c r="M70" s="30"/>
      <c r="N70" s="30"/>
      <c r="O70" s="30"/>
      <c r="P70" s="30"/>
      <c r="Q70" s="30"/>
      <c r="R70" s="30"/>
      <c r="S70" s="30"/>
    </row>
    <row r="71" spans="1:19" ht="15.75" x14ac:dyDescent="0.25">
      <c r="B71" s="425" t="s">
        <v>274</v>
      </c>
      <c r="C71" s="425"/>
      <c r="D71" s="425"/>
      <c r="E71" s="425"/>
      <c r="F71" s="425"/>
      <c r="G71" s="426"/>
      <c r="H71" s="426"/>
      <c r="I71" s="426"/>
      <c r="J71" s="426"/>
      <c r="K71" s="30"/>
      <c r="L71" s="30"/>
      <c r="M71" s="30"/>
      <c r="N71" s="30"/>
      <c r="O71" s="30"/>
      <c r="P71" s="30"/>
      <c r="Q71" s="30"/>
      <c r="R71" s="30"/>
      <c r="S71" s="30"/>
    </row>
    <row r="72" spans="1:19" ht="15.75" x14ac:dyDescent="0.25">
      <c r="B72" s="430"/>
      <c r="C72" s="430"/>
      <c r="D72" s="430"/>
      <c r="E72" s="430"/>
      <c r="F72" s="430"/>
      <c r="G72" s="430"/>
      <c r="H72" s="430"/>
      <c r="I72" s="430"/>
      <c r="J72" s="430"/>
      <c r="K72" s="30"/>
      <c r="L72" s="30"/>
      <c r="M72" s="30"/>
      <c r="N72" s="30"/>
      <c r="O72" s="30"/>
      <c r="P72" s="30"/>
      <c r="Q72" s="30"/>
      <c r="R72" s="30"/>
      <c r="S72" s="30"/>
    </row>
    <row r="73" spans="1:19" ht="80.45" customHeight="1" x14ac:dyDescent="0.25">
      <c r="A73" s="32" t="s">
        <v>94</v>
      </c>
      <c r="B73" s="436" t="s">
        <v>277</v>
      </c>
      <c r="C73" s="428"/>
      <c r="D73" s="428"/>
      <c r="E73" s="428"/>
      <c r="F73" s="428"/>
      <c r="G73" s="428"/>
      <c r="H73" s="428"/>
      <c r="I73" s="428"/>
      <c r="J73" s="428"/>
      <c r="K73" s="30"/>
      <c r="L73" s="30"/>
      <c r="M73" s="30"/>
      <c r="N73" s="30"/>
      <c r="O73" s="30"/>
      <c r="P73" s="30"/>
      <c r="Q73" s="30"/>
      <c r="R73" s="30"/>
      <c r="S73" s="30"/>
    </row>
    <row r="74" spans="1:19" ht="37.9" customHeight="1" x14ac:dyDescent="0.25">
      <c r="A74" s="32" t="s">
        <v>280</v>
      </c>
      <c r="B74" s="437" t="s">
        <v>276</v>
      </c>
      <c r="C74" s="438"/>
      <c r="D74" s="438"/>
      <c r="E74" s="438"/>
      <c r="F74" s="438"/>
      <c r="G74" s="438"/>
      <c r="H74" s="439"/>
      <c r="I74" s="440"/>
      <c r="J74" s="441"/>
      <c r="K74" s="30"/>
      <c r="L74" s="30"/>
      <c r="M74" s="30"/>
      <c r="N74" s="30"/>
      <c r="O74" s="30"/>
      <c r="P74" s="30"/>
      <c r="Q74" s="30"/>
      <c r="R74" s="30"/>
      <c r="S74" s="30"/>
    </row>
    <row r="75" spans="1:19" ht="34.15" customHeight="1" x14ac:dyDescent="0.25">
      <c r="B75" s="429" t="s">
        <v>278</v>
      </c>
      <c r="C75" s="429"/>
      <c r="D75" s="429"/>
      <c r="E75" s="429"/>
      <c r="F75" s="429"/>
      <c r="G75" s="429"/>
      <c r="H75" s="429"/>
      <c r="I75" s="442" t="s">
        <v>279</v>
      </c>
      <c r="J75" s="442"/>
      <c r="K75" s="30"/>
      <c r="L75" s="30"/>
      <c r="M75" s="30"/>
      <c r="N75" s="30"/>
      <c r="O75" s="30"/>
      <c r="P75" s="30"/>
      <c r="Q75" s="30"/>
      <c r="R75" s="30"/>
      <c r="S75" s="30"/>
    </row>
    <row r="76" spans="1:19" ht="25.15" customHeight="1" x14ac:dyDescent="0.25">
      <c r="B76" s="352"/>
      <c r="C76" s="352"/>
      <c r="D76" s="352"/>
      <c r="E76" s="352"/>
      <c r="F76" s="352"/>
      <c r="G76" s="352"/>
      <c r="H76" s="352"/>
      <c r="I76" s="352"/>
      <c r="J76" s="352"/>
      <c r="K76" s="30"/>
      <c r="L76" s="30"/>
      <c r="M76" s="30"/>
      <c r="N76" s="30"/>
      <c r="O76" s="30"/>
      <c r="P76" s="30"/>
      <c r="Q76" s="30"/>
      <c r="R76" s="30"/>
      <c r="S76" s="30"/>
    </row>
    <row r="77" spans="1:19" ht="25.15" customHeight="1" x14ac:dyDescent="0.25">
      <c r="B77" s="352"/>
      <c r="C77" s="352"/>
      <c r="D77" s="352"/>
      <c r="E77" s="352"/>
      <c r="F77" s="352"/>
      <c r="G77" s="352"/>
      <c r="H77" s="352"/>
      <c r="I77" s="352"/>
      <c r="J77" s="352"/>
      <c r="K77" s="30"/>
      <c r="L77" s="30"/>
      <c r="M77" s="30"/>
      <c r="N77" s="30"/>
      <c r="O77" s="30"/>
      <c r="P77" s="30"/>
      <c r="Q77" s="30"/>
      <c r="R77" s="30"/>
      <c r="S77" s="30"/>
    </row>
    <row r="78" spans="1:19" ht="25.15" customHeight="1" x14ac:dyDescent="0.25">
      <c r="B78" s="352"/>
      <c r="C78" s="352"/>
      <c r="D78" s="352"/>
      <c r="E78" s="352"/>
      <c r="F78" s="352"/>
      <c r="G78" s="352"/>
      <c r="H78" s="352"/>
      <c r="I78" s="352"/>
      <c r="J78" s="352"/>
      <c r="K78" s="30"/>
      <c r="L78" s="30"/>
      <c r="M78" s="30"/>
      <c r="N78" s="30"/>
      <c r="O78" s="30"/>
      <c r="P78" s="30"/>
      <c r="Q78" s="30"/>
      <c r="R78" s="30"/>
      <c r="S78" s="30"/>
    </row>
    <row r="79" spans="1:19" ht="25.15" customHeight="1" x14ac:dyDescent="0.25">
      <c r="B79" s="352"/>
      <c r="C79" s="352"/>
      <c r="D79" s="352"/>
      <c r="E79" s="352"/>
      <c r="F79" s="352"/>
      <c r="G79" s="352"/>
      <c r="H79" s="352"/>
      <c r="I79" s="352"/>
      <c r="J79" s="352"/>
      <c r="K79" s="30"/>
      <c r="L79" s="30"/>
      <c r="M79" s="30"/>
      <c r="N79" s="30"/>
      <c r="O79" s="30"/>
      <c r="P79" s="30"/>
      <c r="Q79" s="30"/>
      <c r="R79" s="30"/>
      <c r="S79" s="30"/>
    </row>
    <row r="80" spans="1:19" ht="15.75" x14ac:dyDescent="0.25">
      <c r="B80" s="430"/>
      <c r="C80" s="430"/>
      <c r="D80" s="430"/>
      <c r="E80" s="430"/>
      <c r="F80" s="430"/>
      <c r="G80" s="430"/>
      <c r="H80" s="430"/>
      <c r="I80" s="430"/>
      <c r="J80" s="4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20"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15" zoomScale="70" zoomScaleNormal="70" workbookViewId="0">
      <selection activeCell="H6" sqref="H6:I10"/>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281</v>
      </c>
      <c r="B2" s="43" t="s">
        <v>60</v>
      </c>
      <c r="C2" s="5"/>
      <c r="D2" s="5"/>
      <c r="E2" s="5"/>
      <c r="F2" s="5"/>
      <c r="G2" s="5"/>
      <c r="H2" s="5"/>
      <c r="I2" s="5"/>
      <c r="J2" s="5"/>
      <c r="K2" s="5"/>
      <c r="L2" s="5"/>
      <c r="M2" s="5"/>
      <c r="N2" s="5"/>
      <c r="O2" s="5"/>
      <c r="P2" s="5"/>
    </row>
    <row r="3" spans="1:16" ht="63.75" customHeight="1" x14ac:dyDescent="0.25">
      <c r="A3" s="96" t="s">
        <v>61</v>
      </c>
      <c r="B3" s="97" t="s">
        <v>62</v>
      </c>
      <c r="C3" s="97" t="s">
        <v>67</v>
      </c>
      <c r="D3" s="168" t="s">
        <v>63</v>
      </c>
      <c r="E3" s="465" t="s">
        <v>64</v>
      </c>
      <c r="F3" s="468" t="s">
        <v>65</v>
      </c>
      <c r="G3" s="468" t="s">
        <v>66</v>
      </c>
      <c r="H3" s="5"/>
      <c r="I3" s="5"/>
      <c r="J3" s="5"/>
      <c r="K3" s="5"/>
      <c r="L3" s="5"/>
      <c r="M3" s="5"/>
      <c r="N3" s="5"/>
      <c r="O3" s="5"/>
      <c r="P3" s="5"/>
    </row>
    <row r="4" spans="1:16" ht="33" customHeight="1" x14ac:dyDescent="0.25">
      <c r="A4" s="465" t="s">
        <v>68</v>
      </c>
      <c r="B4" s="465"/>
      <c r="C4" s="244">
        <v>100</v>
      </c>
      <c r="D4" s="176">
        <f>SUMIF(D6:D100, "Taip", C6:C100)</f>
        <v>0</v>
      </c>
      <c r="E4" s="465"/>
      <c r="F4" s="468"/>
      <c r="G4" s="468"/>
      <c r="H4" s="95"/>
      <c r="I4" s="5"/>
      <c r="J4" s="5"/>
      <c r="K4" s="5"/>
      <c r="L4" s="5"/>
      <c r="M4" s="5"/>
      <c r="N4" s="5"/>
      <c r="O4" s="5"/>
      <c r="P4" s="5"/>
    </row>
    <row r="5" spans="1:16" ht="48" customHeight="1" x14ac:dyDescent="0.25">
      <c r="A5" s="306" t="s">
        <v>792</v>
      </c>
      <c r="B5" s="475" t="s">
        <v>929</v>
      </c>
      <c r="C5" s="476"/>
      <c r="D5" s="476"/>
      <c r="E5" s="477"/>
      <c r="F5" s="469" t="s">
        <v>932</v>
      </c>
      <c r="G5" s="469" t="s">
        <v>924</v>
      </c>
      <c r="H5" s="466"/>
      <c r="I5" s="467"/>
      <c r="J5" s="5"/>
      <c r="K5" s="5"/>
      <c r="L5" s="5"/>
      <c r="M5" s="5"/>
      <c r="N5" s="5"/>
      <c r="O5" s="5"/>
      <c r="P5" s="5"/>
    </row>
    <row r="6" spans="1:16" ht="15.75" x14ac:dyDescent="0.25">
      <c r="A6" s="311" t="s">
        <v>597</v>
      </c>
      <c r="B6" s="302" t="s">
        <v>930</v>
      </c>
      <c r="C6" s="240">
        <v>25</v>
      </c>
      <c r="D6" s="193"/>
      <c r="E6" s="312"/>
      <c r="F6" s="470"/>
      <c r="G6" s="470"/>
      <c r="H6" s="463"/>
      <c r="I6" s="464"/>
      <c r="J6" s="5"/>
      <c r="K6" s="5"/>
      <c r="L6" s="5"/>
      <c r="M6" s="5"/>
      <c r="N6" s="5"/>
      <c r="O6" s="5"/>
      <c r="P6" s="5"/>
    </row>
    <row r="7" spans="1:16" ht="31.5" x14ac:dyDescent="0.25">
      <c r="A7" s="311" t="s">
        <v>598</v>
      </c>
      <c r="B7" s="302" t="s">
        <v>931</v>
      </c>
      <c r="C7" s="240">
        <v>20</v>
      </c>
      <c r="D7" s="193"/>
      <c r="E7" s="312"/>
      <c r="F7" s="470"/>
      <c r="G7" s="470"/>
      <c r="H7" s="463"/>
      <c r="I7" s="464"/>
      <c r="J7" s="5"/>
      <c r="K7" s="5"/>
      <c r="L7" s="5"/>
      <c r="M7" s="5"/>
      <c r="N7" s="5"/>
      <c r="O7" s="5"/>
      <c r="P7" s="5"/>
    </row>
    <row r="8" spans="1:16" ht="15.75" x14ac:dyDescent="0.25">
      <c r="A8" s="241"/>
      <c r="B8" s="302"/>
      <c r="C8" s="240"/>
      <c r="D8" s="193"/>
      <c r="E8" s="219"/>
      <c r="F8" s="470"/>
      <c r="G8" s="470"/>
      <c r="H8" s="463"/>
      <c r="I8" s="464"/>
      <c r="J8" s="5"/>
      <c r="K8" s="5"/>
      <c r="L8" s="5"/>
      <c r="M8" s="5"/>
      <c r="N8" s="5"/>
      <c r="O8" s="5"/>
      <c r="P8" s="5"/>
    </row>
    <row r="9" spans="1:16" ht="30" customHeight="1" x14ac:dyDescent="0.25">
      <c r="A9" s="241"/>
      <c r="B9" s="240"/>
      <c r="C9" s="240"/>
      <c r="D9" s="193"/>
      <c r="E9" s="219"/>
      <c r="F9" s="470"/>
      <c r="G9" s="470"/>
      <c r="H9" s="463"/>
      <c r="I9" s="464"/>
      <c r="J9" s="5"/>
      <c r="K9" s="5"/>
      <c r="L9" s="5"/>
      <c r="M9" s="5"/>
      <c r="N9" s="5"/>
      <c r="O9" s="5"/>
      <c r="P9" s="5"/>
    </row>
    <row r="10" spans="1:16" ht="254.45" customHeight="1" x14ac:dyDescent="0.25">
      <c r="A10" s="242"/>
      <c r="B10" s="240"/>
      <c r="C10" s="240"/>
      <c r="D10" s="193"/>
      <c r="E10" s="219"/>
      <c r="F10" s="471"/>
      <c r="G10" s="471"/>
      <c r="H10" s="463"/>
      <c r="I10" s="464"/>
      <c r="J10" s="5"/>
      <c r="K10" s="5"/>
      <c r="L10" s="5"/>
      <c r="M10" s="5"/>
      <c r="N10" s="5"/>
      <c r="O10" s="5"/>
      <c r="P10" s="5"/>
    </row>
    <row r="11" spans="1:16" ht="30" customHeight="1" x14ac:dyDescent="0.25">
      <c r="A11" s="243" t="s">
        <v>791</v>
      </c>
      <c r="B11" s="478" t="s">
        <v>933</v>
      </c>
      <c r="C11" s="394"/>
      <c r="D11" s="394"/>
      <c r="E11" s="394"/>
      <c r="F11" s="302"/>
      <c r="G11" s="302"/>
      <c r="H11" s="167"/>
      <c r="I11" s="73"/>
      <c r="J11" s="5"/>
      <c r="K11" s="5"/>
      <c r="L11" s="5"/>
      <c r="M11" s="5"/>
      <c r="N11" s="5"/>
      <c r="O11" s="5"/>
      <c r="P11" s="5"/>
    </row>
    <row r="12" spans="1:16" ht="47.25" x14ac:dyDescent="0.25">
      <c r="A12" s="241" t="s">
        <v>793</v>
      </c>
      <c r="B12" s="313" t="s">
        <v>934</v>
      </c>
      <c r="C12" s="314">
        <v>25</v>
      </c>
      <c r="D12" s="193"/>
      <c r="E12" s="310"/>
      <c r="F12" s="304" t="s">
        <v>935</v>
      </c>
      <c r="G12" s="304" t="s">
        <v>936</v>
      </c>
      <c r="H12" s="167"/>
      <c r="I12" s="73"/>
      <c r="J12" s="5"/>
      <c r="K12" s="5"/>
      <c r="L12" s="5"/>
      <c r="M12" s="5"/>
      <c r="N12" s="5"/>
      <c r="O12" s="5"/>
      <c r="P12" s="5"/>
    </row>
    <row r="13" spans="1:16" ht="15.75" x14ac:dyDescent="0.25">
      <c r="A13" s="241"/>
      <c r="B13" s="302"/>
      <c r="C13" s="240"/>
      <c r="D13" s="193"/>
      <c r="E13" s="219"/>
      <c r="F13" s="305"/>
      <c r="G13" s="305"/>
      <c r="H13" s="5"/>
      <c r="I13" s="5"/>
      <c r="J13" s="5"/>
      <c r="K13" s="5"/>
      <c r="L13" s="5"/>
      <c r="M13" s="5"/>
      <c r="N13" s="5"/>
      <c r="O13" s="5"/>
      <c r="P13" s="5"/>
    </row>
    <row r="14" spans="1:16" ht="30" customHeight="1" x14ac:dyDescent="0.25">
      <c r="A14" s="241" t="s">
        <v>794</v>
      </c>
      <c r="B14" s="240"/>
      <c r="C14" s="240"/>
      <c r="D14" s="193"/>
      <c r="E14" s="219"/>
      <c r="F14" s="303"/>
      <c r="G14" s="303"/>
      <c r="H14" s="5"/>
      <c r="I14" s="5"/>
      <c r="J14" s="5"/>
      <c r="K14" s="5"/>
      <c r="L14" s="5"/>
      <c r="M14" s="5"/>
      <c r="N14" s="5"/>
      <c r="O14" s="5"/>
      <c r="P14" s="5"/>
    </row>
    <row r="15" spans="1:16" ht="30" customHeight="1" x14ac:dyDescent="0.25">
      <c r="A15" s="241"/>
      <c r="B15" s="240"/>
      <c r="C15" s="240"/>
      <c r="D15" s="193"/>
      <c r="E15" s="219"/>
      <c r="F15" s="303"/>
      <c r="G15" s="303"/>
      <c r="H15" s="5"/>
      <c r="I15" s="5"/>
      <c r="J15" s="5"/>
      <c r="K15" s="5"/>
      <c r="L15" s="5"/>
      <c r="M15" s="5"/>
      <c r="N15" s="5"/>
      <c r="O15" s="5"/>
      <c r="P15" s="5"/>
    </row>
    <row r="16" spans="1:16" ht="30" customHeight="1" x14ac:dyDescent="0.25">
      <c r="A16" s="241"/>
      <c r="B16" s="240"/>
      <c r="C16" s="240"/>
      <c r="D16" s="193"/>
      <c r="E16" s="219"/>
      <c r="F16" s="303"/>
      <c r="G16" s="303"/>
      <c r="H16" s="5"/>
      <c r="I16" s="5"/>
      <c r="J16" s="5"/>
      <c r="K16" s="5"/>
      <c r="L16" s="5"/>
      <c r="M16" s="5"/>
      <c r="N16" s="5"/>
      <c r="O16" s="5"/>
      <c r="P16" s="5"/>
    </row>
    <row r="17" spans="1:16" ht="30" customHeight="1" x14ac:dyDescent="0.25">
      <c r="A17" s="306" t="s">
        <v>600</v>
      </c>
      <c r="B17" s="478" t="s">
        <v>937</v>
      </c>
      <c r="C17" s="394"/>
      <c r="D17" s="394"/>
      <c r="E17" s="394"/>
      <c r="F17" s="479" t="s">
        <v>939</v>
      </c>
      <c r="G17" s="479" t="s">
        <v>924</v>
      </c>
      <c r="H17" s="5"/>
      <c r="I17" s="5"/>
      <c r="J17" s="5"/>
      <c r="K17" s="5"/>
      <c r="L17" s="5"/>
      <c r="M17" s="5"/>
      <c r="N17" s="5"/>
      <c r="O17" s="5"/>
      <c r="P17" s="5"/>
    </row>
    <row r="18" spans="1:16" ht="100.9" customHeight="1" x14ac:dyDescent="0.25">
      <c r="A18" s="307" t="s">
        <v>795</v>
      </c>
      <c r="B18" s="308" t="s">
        <v>938</v>
      </c>
      <c r="C18" s="309">
        <v>20</v>
      </c>
      <c r="D18" s="193"/>
      <c r="E18" s="310"/>
      <c r="F18" s="480"/>
      <c r="G18" s="480"/>
      <c r="H18" s="5"/>
      <c r="I18" s="5"/>
      <c r="J18" s="5"/>
      <c r="K18" s="5"/>
      <c r="L18" s="5"/>
      <c r="M18" s="5"/>
      <c r="N18" s="5"/>
      <c r="O18" s="5"/>
      <c r="P18" s="5"/>
    </row>
    <row r="19" spans="1:16" ht="93.6" customHeight="1" x14ac:dyDescent="0.25">
      <c r="A19" s="307" t="s">
        <v>796</v>
      </c>
      <c r="B19" s="308"/>
      <c r="C19" s="309"/>
      <c r="D19" s="193"/>
      <c r="E19" s="310"/>
      <c r="F19" s="480"/>
      <c r="G19" s="480"/>
      <c r="H19" s="5"/>
      <c r="I19" s="5"/>
      <c r="J19" s="5"/>
      <c r="K19" s="5"/>
      <c r="L19" s="5"/>
      <c r="M19" s="5"/>
      <c r="N19" s="5"/>
      <c r="O19" s="5"/>
      <c r="P19" s="5"/>
    </row>
    <row r="20" spans="1:16" ht="57" customHeight="1" x14ac:dyDescent="0.25">
      <c r="A20" s="241" t="s">
        <v>797</v>
      </c>
      <c r="B20" s="240"/>
      <c r="C20" s="240"/>
      <c r="D20" s="193"/>
      <c r="E20" s="219"/>
      <c r="F20" s="480"/>
      <c r="G20" s="480"/>
      <c r="H20" s="5"/>
      <c r="I20" s="5"/>
      <c r="J20" s="5"/>
      <c r="K20" s="5"/>
      <c r="L20" s="5"/>
      <c r="M20" s="5"/>
      <c r="N20" s="5"/>
      <c r="O20" s="5"/>
      <c r="P20" s="5"/>
    </row>
    <row r="21" spans="1:16" ht="48" customHeight="1" x14ac:dyDescent="0.25">
      <c r="A21" s="241"/>
      <c r="B21" s="240"/>
      <c r="C21" s="240"/>
      <c r="D21" s="193"/>
      <c r="E21" s="219"/>
      <c r="F21" s="480"/>
      <c r="G21" s="480"/>
      <c r="H21" s="5"/>
      <c r="I21" s="5"/>
      <c r="J21" s="5"/>
      <c r="K21" s="5"/>
      <c r="L21" s="5"/>
      <c r="M21" s="5"/>
      <c r="N21" s="5"/>
      <c r="O21" s="5"/>
      <c r="P21" s="5"/>
    </row>
    <row r="22" spans="1:16" ht="54.6" customHeight="1" x14ac:dyDescent="0.25">
      <c r="A22" s="241"/>
      <c r="B22" s="240"/>
      <c r="C22" s="240"/>
      <c r="D22" s="193"/>
      <c r="E22" s="219"/>
      <c r="F22" s="481"/>
      <c r="G22" s="481"/>
      <c r="H22" s="5"/>
      <c r="I22" s="5"/>
      <c r="J22" s="5"/>
      <c r="K22" s="5"/>
      <c r="L22" s="5"/>
      <c r="M22" s="5"/>
      <c r="N22" s="5"/>
      <c r="O22" s="5"/>
      <c r="P22" s="5"/>
    </row>
    <row r="23" spans="1:16" ht="30" customHeight="1" x14ac:dyDescent="0.25">
      <c r="A23" s="306" t="s">
        <v>798</v>
      </c>
      <c r="B23" s="478" t="s">
        <v>940</v>
      </c>
      <c r="C23" s="394"/>
      <c r="D23" s="394"/>
      <c r="E23" s="395"/>
      <c r="F23" s="482" t="s">
        <v>935</v>
      </c>
      <c r="G23" s="482" t="s">
        <v>943</v>
      </c>
      <c r="H23" s="5"/>
      <c r="I23" s="5"/>
      <c r="J23" s="5"/>
      <c r="K23" s="5"/>
      <c r="L23" s="5"/>
      <c r="M23" s="5"/>
      <c r="N23" s="5"/>
      <c r="O23" s="5"/>
      <c r="P23" s="5"/>
    </row>
    <row r="24" spans="1:16" ht="30" customHeight="1" x14ac:dyDescent="0.25">
      <c r="A24" s="311" t="s">
        <v>802</v>
      </c>
      <c r="B24" s="240" t="s">
        <v>941</v>
      </c>
      <c r="C24" s="240">
        <v>10</v>
      </c>
      <c r="D24" s="193"/>
      <c r="E24" s="312"/>
      <c r="F24" s="483"/>
      <c r="G24" s="483"/>
      <c r="H24" s="5"/>
      <c r="I24" s="5"/>
      <c r="J24" s="5"/>
      <c r="K24" s="5"/>
      <c r="L24" s="5"/>
      <c r="M24" s="5"/>
      <c r="N24" s="5"/>
      <c r="O24" s="5"/>
      <c r="P24" s="5"/>
    </row>
    <row r="25" spans="1:16" ht="30" customHeight="1" x14ac:dyDescent="0.25">
      <c r="A25" s="311" t="s">
        <v>803</v>
      </c>
      <c r="B25" s="240" t="s">
        <v>942</v>
      </c>
      <c r="C25" s="240">
        <v>5</v>
      </c>
      <c r="D25" s="193"/>
      <c r="E25" s="312"/>
      <c r="F25" s="483"/>
      <c r="G25" s="483"/>
      <c r="H25" s="5"/>
      <c r="I25" s="5"/>
      <c r="J25" s="5"/>
      <c r="K25" s="5"/>
      <c r="L25" s="5"/>
      <c r="M25" s="5"/>
      <c r="N25" s="5"/>
      <c r="O25" s="5"/>
      <c r="P25" s="5"/>
    </row>
    <row r="26" spans="1:16" ht="30" customHeight="1" x14ac:dyDescent="0.25">
      <c r="A26" s="241" t="s">
        <v>804</v>
      </c>
      <c r="B26" s="240"/>
      <c r="C26" s="240"/>
      <c r="D26" s="193"/>
      <c r="E26" s="219"/>
      <c r="F26" s="483"/>
      <c r="G26" s="483"/>
      <c r="H26" s="5"/>
      <c r="I26" s="5"/>
      <c r="J26" s="5"/>
      <c r="K26" s="5"/>
      <c r="L26" s="5"/>
      <c r="M26" s="5"/>
      <c r="N26" s="5"/>
      <c r="O26" s="5"/>
      <c r="P26" s="5"/>
    </row>
    <row r="27" spans="1:16" ht="30" customHeight="1" x14ac:dyDescent="0.25">
      <c r="A27" s="241"/>
      <c r="B27" s="240"/>
      <c r="C27" s="240"/>
      <c r="D27" s="193"/>
      <c r="E27" s="219"/>
      <c r="F27" s="483"/>
      <c r="G27" s="483"/>
      <c r="H27" s="5"/>
      <c r="I27" s="5"/>
      <c r="J27" s="5"/>
      <c r="K27" s="5"/>
      <c r="L27" s="5"/>
      <c r="M27" s="5"/>
      <c r="N27" s="5"/>
      <c r="O27" s="5"/>
      <c r="P27" s="5"/>
    </row>
    <row r="28" spans="1:16" ht="69.599999999999994" customHeight="1" x14ac:dyDescent="0.25">
      <c r="A28" s="241"/>
      <c r="B28" s="240"/>
      <c r="C28" s="240"/>
      <c r="D28" s="193"/>
      <c r="E28" s="219"/>
      <c r="F28" s="484"/>
      <c r="G28" s="484"/>
      <c r="H28" s="5"/>
      <c r="I28" s="5"/>
      <c r="J28" s="5"/>
      <c r="K28" s="5"/>
      <c r="L28" s="5"/>
      <c r="M28" s="5"/>
      <c r="N28" s="5"/>
      <c r="O28" s="5"/>
      <c r="P28" s="5"/>
    </row>
    <row r="29" spans="1:16" ht="30" customHeight="1" x14ac:dyDescent="0.25">
      <c r="A29" s="306" t="s">
        <v>805</v>
      </c>
      <c r="B29" s="485" t="s">
        <v>944</v>
      </c>
      <c r="C29" s="486"/>
      <c r="D29" s="486"/>
      <c r="E29" s="487"/>
      <c r="F29" s="472" t="s">
        <v>948</v>
      </c>
      <c r="G29" s="472" t="s">
        <v>949</v>
      </c>
      <c r="H29" s="5"/>
      <c r="I29" s="5"/>
      <c r="J29" s="5"/>
      <c r="K29" s="5"/>
      <c r="L29" s="5"/>
      <c r="M29" s="5"/>
      <c r="N29" s="5"/>
      <c r="O29" s="5"/>
      <c r="P29" s="5"/>
    </row>
    <row r="30" spans="1:16" ht="30" customHeight="1" x14ac:dyDescent="0.25">
      <c r="A30" s="311" t="s">
        <v>806</v>
      </c>
      <c r="B30" s="302" t="s">
        <v>945</v>
      </c>
      <c r="C30" s="240">
        <v>20</v>
      </c>
      <c r="D30" s="193"/>
      <c r="E30" s="219"/>
      <c r="F30" s="473"/>
      <c r="G30" s="473"/>
      <c r="H30" s="5"/>
      <c r="I30" s="5"/>
      <c r="J30" s="5"/>
      <c r="K30" s="5"/>
      <c r="L30" s="5"/>
      <c r="M30" s="5"/>
      <c r="N30" s="5"/>
      <c r="O30" s="5"/>
      <c r="P30" s="5"/>
    </row>
    <row r="31" spans="1:16" ht="30" customHeight="1" x14ac:dyDescent="0.25">
      <c r="A31" s="311" t="s">
        <v>807</v>
      </c>
      <c r="B31" s="302" t="s">
        <v>946</v>
      </c>
      <c r="C31" s="240">
        <v>15</v>
      </c>
      <c r="D31" s="193"/>
      <c r="E31" s="219"/>
      <c r="F31" s="473"/>
      <c r="G31" s="473"/>
      <c r="H31" s="5"/>
      <c r="I31" s="5"/>
      <c r="J31" s="5"/>
      <c r="K31" s="5"/>
      <c r="L31" s="5"/>
      <c r="M31" s="5"/>
      <c r="N31" s="5"/>
      <c r="O31" s="5"/>
      <c r="P31" s="5"/>
    </row>
    <row r="32" spans="1:16" ht="30" customHeight="1" x14ac:dyDescent="0.25">
      <c r="A32" s="311" t="s">
        <v>808</v>
      </c>
      <c r="B32" s="302" t="s">
        <v>947</v>
      </c>
      <c r="C32" s="240">
        <v>10</v>
      </c>
      <c r="D32" s="193"/>
      <c r="E32" s="219"/>
      <c r="F32" s="473"/>
      <c r="G32" s="473"/>
      <c r="H32" s="5"/>
      <c r="I32" s="5"/>
      <c r="J32" s="5"/>
      <c r="K32" s="5"/>
      <c r="L32" s="5"/>
      <c r="M32" s="5"/>
      <c r="N32" s="5"/>
      <c r="O32" s="5"/>
      <c r="P32" s="5"/>
    </row>
    <row r="33" spans="1:16" ht="30" customHeight="1" x14ac:dyDescent="0.25">
      <c r="A33" s="241"/>
      <c r="B33" s="240"/>
      <c r="C33" s="240"/>
      <c r="D33" s="193"/>
      <c r="E33" s="219"/>
      <c r="F33" s="473"/>
      <c r="G33" s="473"/>
      <c r="H33" s="5"/>
      <c r="I33" s="5"/>
      <c r="J33" s="5"/>
      <c r="K33" s="5"/>
      <c r="L33" s="5"/>
      <c r="M33" s="5"/>
      <c r="N33" s="5"/>
      <c r="O33" s="5"/>
      <c r="P33" s="5"/>
    </row>
    <row r="34" spans="1:16" ht="30" customHeight="1" x14ac:dyDescent="0.25">
      <c r="A34" s="241"/>
      <c r="B34" s="240"/>
      <c r="C34" s="240"/>
      <c r="D34" s="193"/>
      <c r="E34" s="219"/>
      <c r="F34" s="474"/>
      <c r="G34" s="474"/>
      <c r="H34" s="5"/>
      <c r="I34" s="5"/>
      <c r="J34" s="5"/>
      <c r="K34" s="5"/>
      <c r="L34" s="5"/>
      <c r="M34" s="5"/>
      <c r="N34" s="5"/>
      <c r="O34" s="5"/>
      <c r="P34" s="5"/>
    </row>
    <row r="35" spans="1:16" ht="30" customHeight="1" x14ac:dyDescent="0.25">
      <c r="A35" s="243" t="s">
        <v>809</v>
      </c>
      <c r="B35" s="488"/>
      <c r="C35" s="489"/>
      <c r="D35" s="489"/>
      <c r="E35" s="490"/>
      <c r="F35" s="472"/>
      <c r="G35" s="472"/>
      <c r="H35" s="5"/>
      <c r="I35" s="5"/>
      <c r="J35" s="5"/>
      <c r="K35" s="5"/>
      <c r="L35" s="5"/>
      <c r="M35" s="5"/>
      <c r="N35" s="5"/>
      <c r="O35" s="5"/>
      <c r="P35" s="5"/>
    </row>
    <row r="36" spans="1:16" ht="30" customHeight="1" x14ac:dyDescent="0.25">
      <c r="A36" s="241" t="s">
        <v>810</v>
      </c>
      <c r="B36" s="240"/>
      <c r="C36" s="240"/>
      <c r="D36" s="193"/>
      <c r="E36" s="219"/>
      <c r="F36" s="473"/>
      <c r="G36" s="473"/>
      <c r="H36" s="5"/>
      <c r="I36" s="5"/>
      <c r="J36" s="5"/>
      <c r="K36" s="5"/>
      <c r="L36" s="5"/>
      <c r="M36" s="5"/>
      <c r="N36" s="5"/>
      <c r="O36" s="5"/>
      <c r="P36" s="5"/>
    </row>
    <row r="37" spans="1:16" ht="30" customHeight="1" x14ac:dyDescent="0.25">
      <c r="A37" s="241" t="s">
        <v>811</v>
      </c>
      <c r="B37" s="240"/>
      <c r="C37" s="240"/>
      <c r="D37" s="193"/>
      <c r="E37" s="219"/>
      <c r="F37" s="473"/>
      <c r="G37" s="473"/>
      <c r="H37" s="5"/>
      <c r="I37" s="5"/>
      <c r="J37" s="5"/>
      <c r="K37" s="5"/>
      <c r="L37" s="5"/>
      <c r="M37" s="5"/>
      <c r="N37" s="5"/>
      <c r="O37" s="5"/>
      <c r="P37" s="5"/>
    </row>
    <row r="38" spans="1:16" ht="30" customHeight="1" x14ac:dyDescent="0.25">
      <c r="A38" s="241" t="s">
        <v>812</v>
      </c>
      <c r="B38" s="240"/>
      <c r="C38" s="240"/>
      <c r="D38" s="193"/>
      <c r="E38" s="219"/>
      <c r="F38" s="473"/>
      <c r="G38" s="473"/>
      <c r="H38" s="5"/>
      <c r="I38" s="5"/>
      <c r="J38" s="5"/>
      <c r="K38" s="5"/>
      <c r="L38" s="5"/>
      <c r="M38" s="5"/>
      <c r="N38" s="5"/>
      <c r="O38" s="5"/>
      <c r="P38" s="5"/>
    </row>
    <row r="39" spans="1:16" ht="30" customHeight="1" x14ac:dyDescent="0.25">
      <c r="A39" s="241"/>
      <c r="B39" s="240"/>
      <c r="C39" s="240"/>
      <c r="D39" s="193"/>
      <c r="E39" s="219"/>
      <c r="F39" s="473"/>
      <c r="G39" s="473"/>
      <c r="H39" s="5"/>
      <c r="I39" s="5"/>
      <c r="J39" s="5"/>
      <c r="K39" s="5"/>
      <c r="L39" s="5"/>
      <c r="M39" s="5"/>
      <c r="N39" s="5"/>
      <c r="O39" s="5"/>
      <c r="P39" s="5"/>
    </row>
    <row r="40" spans="1:16" ht="30" customHeight="1" x14ac:dyDescent="0.25">
      <c r="A40" s="241"/>
      <c r="B40" s="240"/>
      <c r="C40" s="240"/>
      <c r="D40" s="193"/>
      <c r="E40" s="219"/>
      <c r="F40" s="474"/>
      <c r="G40" s="474"/>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formatRows="0"/>
  <mergeCells count="22">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7:F22"/>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26:E28 E8:E10 E36:E40 E20:E22 E13:E16 E30:E34"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35 F29"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35 G29"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35:E35 B29:E29" xr:uid="{DB13DD0D-73BD-4457-A943-98E986AA5D09}"/>
    <dataValidation allowBlank="1" showInputMessage="1" showErrorMessage="1" prompt="Neužpildyti pertekliniai formos laukai tiesiog nepildomi arba jų pildomose vietose dedami brūkšniai_x000a_" sqref="B40 B27 B12" xr:uid="{D86941D2-FE8D-45EF-96FB-AAE3B8485047}"/>
    <dataValidation allowBlank="1" showInputMessage="1" showErrorMessage="1" prompt="Neužpildyti pertekliniai formos laukai tiesiog nepildomi arba jų pildomose vietose dedami brūkšniai" sqref="B6:B10 B24:B26 B20:B22 B28 B13:B16 B36:B39 B30:B34"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D18:D22 D6:D10 D36:D40 D12:D16 D24:D28 D30:D34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90" zoomScaleNormal="90" workbookViewId="0">
      <selection activeCell="E4" sqref="E4"/>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282</v>
      </c>
      <c r="B2" s="49" t="s">
        <v>118</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100</v>
      </c>
    </row>
    <row r="5" spans="1:18" x14ac:dyDescent="0.2">
      <c r="A5" s="54"/>
      <c r="B5" s="8" t="s">
        <v>107</v>
      </c>
      <c r="H5" s="52" t="s">
        <v>72</v>
      </c>
      <c r="I5" s="9"/>
    </row>
    <row r="6" spans="1:18" x14ac:dyDescent="0.2">
      <c r="A6" s="175" t="s">
        <v>230</v>
      </c>
      <c r="B6" s="173"/>
    </row>
    <row r="7" spans="1:18" x14ac:dyDescent="0.2">
      <c r="A7" s="172"/>
      <c r="B7" s="174" t="s">
        <v>230</v>
      </c>
      <c r="K7" s="55"/>
      <c r="L7" s="55"/>
      <c r="M7" s="55"/>
    </row>
    <row r="8" spans="1:18" x14ac:dyDescent="0.2">
      <c r="A8" s="56"/>
      <c r="F8" s="46"/>
      <c r="G8" s="46"/>
      <c r="H8" s="46"/>
      <c r="I8" s="46"/>
    </row>
    <row r="9" spans="1:18" ht="92.25" customHeight="1" x14ac:dyDescent="0.2">
      <c r="A9" s="57" t="s">
        <v>74</v>
      </c>
      <c r="B9" s="57" t="s">
        <v>75</v>
      </c>
      <c r="C9" s="57" t="s">
        <v>76</v>
      </c>
      <c r="D9" s="57" t="s">
        <v>77</v>
      </c>
      <c r="E9" s="57" t="s">
        <v>78</v>
      </c>
      <c r="F9" s="57" t="s">
        <v>79</v>
      </c>
      <c r="G9" s="57" t="s">
        <v>80</v>
      </c>
      <c r="H9" s="57" t="s">
        <v>81</v>
      </c>
      <c r="I9" s="57" t="s">
        <v>82</v>
      </c>
      <c r="J9" s="58" t="s">
        <v>220</v>
      </c>
      <c r="K9" s="58" t="s">
        <v>228</v>
      </c>
      <c r="L9" s="491" t="s">
        <v>526</v>
      </c>
      <c r="M9" s="492"/>
      <c r="N9" s="58" t="s">
        <v>229</v>
      </c>
    </row>
    <row r="10" spans="1:18" s="13" customFormat="1" ht="60.6" customHeight="1" x14ac:dyDescent="0.2">
      <c r="A10" s="201" t="s">
        <v>225</v>
      </c>
      <c r="B10" s="202" t="s">
        <v>515</v>
      </c>
      <c r="C10" s="10">
        <f>SUM(C11:C23)</f>
        <v>0</v>
      </c>
      <c r="D10" s="11"/>
      <c r="E10" s="10">
        <f>SUM(E11:E23)</f>
        <v>0</v>
      </c>
      <c r="F10" s="10">
        <f>SUM(F11:F23)</f>
        <v>0</v>
      </c>
      <c r="G10" s="10">
        <f>SUM(G11:G23)</f>
        <v>0</v>
      </c>
      <c r="H10" s="10">
        <f>SUM(H11:H23)</f>
        <v>0</v>
      </c>
      <c r="I10" s="10">
        <f>SUM(I11:I23)</f>
        <v>0</v>
      </c>
      <c r="J10" s="11"/>
      <c r="K10" s="12"/>
      <c r="L10" s="200" t="s">
        <v>527</v>
      </c>
      <c r="M10" s="200" t="s">
        <v>528</v>
      </c>
      <c r="N10" s="218"/>
    </row>
    <row r="11" spans="1:18" ht="31.9" customHeight="1" x14ac:dyDescent="0.2">
      <c r="A11" s="59" t="s">
        <v>310</v>
      </c>
      <c r="B11" s="203"/>
      <c r="C11" s="220">
        <f t="shared" ref="C11:C23" si="0">ROUND(F11/(1+D11/100), 2)</f>
        <v>0</v>
      </c>
      <c r="D11" s="212"/>
      <c r="E11" s="220">
        <f t="shared" ref="E11:E23" si="1">F11-C11</f>
        <v>0</v>
      </c>
      <c r="F11" s="213"/>
      <c r="G11" s="213"/>
      <c r="H11" s="220">
        <f>IF(Sąrašai!pvm_tipas=2,$C11,$F11)</f>
        <v>0</v>
      </c>
      <c r="I11" s="220">
        <f>ROUND(H11*I$5/100,2)</f>
        <v>0</v>
      </c>
      <c r="J11" s="203"/>
      <c r="K11" s="214"/>
      <c r="L11" s="245"/>
      <c r="M11" s="246"/>
      <c r="N11" s="203"/>
      <c r="O11" s="126"/>
    </row>
    <row r="12" spans="1:18" ht="31.9" customHeight="1" x14ac:dyDescent="0.2">
      <c r="A12" s="59" t="s">
        <v>311</v>
      </c>
      <c r="B12" s="203"/>
      <c r="C12" s="220">
        <f t="shared" si="0"/>
        <v>0</v>
      </c>
      <c r="D12" s="212"/>
      <c r="E12" s="220">
        <f t="shared" si="1"/>
        <v>0</v>
      </c>
      <c r="F12" s="213"/>
      <c r="G12" s="213"/>
      <c r="H12" s="220">
        <f>IF(Sąrašai!pvm_tipas=2,$C12,$F12)</f>
        <v>0</v>
      </c>
      <c r="I12" s="220">
        <f>ROUND(H12*I$5/100,2)</f>
        <v>0</v>
      </c>
      <c r="J12" s="203"/>
      <c r="K12" s="214"/>
      <c r="L12" s="247"/>
      <c r="M12" s="248"/>
      <c r="N12" s="203"/>
      <c r="O12" s="169"/>
      <c r="P12" s="170"/>
      <c r="Q12" s="170"/>
      <c r="R12" s="170"/>
    </row>
    <row r="13" spans="1:18" ht="31.9" customHeight="1" x14ac:dyDescent="0.2">
      <c r="A13" s="59" t="s">
        <v>312</v>
      </c>
      <c r="B13" s="203"/>
      <c r="C13" s="220">
        <f t="shared" si="0"/>
        <v>0</v>
      </c>
      <c r="D13" s="212"/>
      <c r="E13" s="220">
        <f t="shared" si="1"/>
        <v>0</v>
      </c>
      <c r="F13" s="213"/>
      <c r="G13" s="213"/>
      <c r="H13" s="220">
        <f>IF(Sąrašai!pvm_tipas=2,$C13,$F13)</f>
        <v>0</v>
      </c>
      <c r="I13" s="220">
        <f t="shared" ref="I13:I23" si="2">ROUND(H13*I$5/100,2)</f>
        <v>0</v>
      </c>
      <c r="J13" s="203"/>
      <c r="K13" s="214"/>
      <c r="L13" s="247"/>
      <c r="M13" s="248"/>
      <c r="N13" s="203"/>
      <c r="O13" s="171"/>
      <c r="P13" s="170"/>
      <c r="Q13" s="170"/>
      <c r="R13" s="170"/>
    </row>
    <row r="14" spans="1:18" ht="31.9" customHeight="1" x14ac:dyDescent="0.2">
      <c r="A14" s="59" t="s">
        <v>313</v>
      </c>
      <c r="B14" s="203"/>
      <c r="C14" s="220">
        <f t="shared" si="0"/>
        <v>0</v>
      </c>
      <c r="D14" s="212"/>
      <c r="E14" s="220">
        <f t="shared" si="1"/>
        <v>0</v>
      </c>
      <c r="F14" s="213"/>
      <c r="G14" s="213"/>
      <c r="H14" s="220">
        <f>IF(Sąrašai!pvm_tipas=2,$C14,$F14)</f>
        <v>0</v>
      </c>
      <c r="I14" s="220">
        <f t="shared" si="2"/>
        <v>0</v>
      </c>
      <c r="J14" s="203"/>
      <c r="K14" s="214"/>
      <c r="L14" s="247"/>
      <c r="M14" s="248"/>
      <c r="N14" s="203"/>
      <c r="O14" s="171"/>
      <c r="P14" s="170"/>
      <c r="Q14" s="170"/>
      <c r="R14" s="170"/>
    </row>
    <row r="15" spans="1:18" ht="31.9" customHeight="1" x14ac:dyDescent="0.2">
      <c r="A15" s="59" t="s">
        <v>314</v>
      </c>
      <c r="B15" s="203"/>
      <c r="C15" s="220">
        <f t="shared" si="0"/>
        <v>0</v>
      </c>
      <c r="D15" s="212"/>
      <c r="E15" s="220">
        <f t="shared" si="1"/>
        <v>0</v>
      </c>
      <c r="F15" s="213"/>
      <c r="G15" s="213"/>
      <c r="H15" s="220">
        <f>IF(Sąrašai!pvm_tipas=2,$C15,$F15)</f>
        <v>0</v>
      </c>
      <c r="I15" s="220">
        <f t="shared" si="2"/>
        <v>0</v>
      </c>
      <c r="J15" s="203"/>
      <c r="K15" s="214"/>
      <c r="L15" s="247"/>
      <c r="M15" s="248"/>
      <c r="N15" s="203"/>
      <c r="O15" s="171"/>
      <c r="P15" s="170"/>
      <c r="Q15" s="170"/>
      <c r="R15" s="170"/>
    </row>
    <row r="16" spans="1:18" ht="31.9" customHeight="1" x14ac:dyDescent="0.2">
      <c r="A16" s="59" t="s">
        <v>315</v>
      </c>
      <c r="B16" s="203"/>
      <c r="C16" s="220">
        <f t="shared" si="0"/>
        <v>0</v>
      </c>
      <c r="D16" s="212"/>
      <c r="E16" s="220">
        <f t="shared" si="1"/>
        <v>0</v>
      </c>
      <c r="F16" s="213"/>
      <c r="G16" s="213"/>
      <c r="H16" s="220">
        <f>IF(Sąrašai!pvm_tipas=2,$C16,$F16)</f>
        <v>0</v>
      </c>
      <c r="I16" s="220">
        <f t="shared" si="2"/>
        <v>0</v>
      </c>
      <c r="J16" s="203"/>
      <c r="K16" s="214"/>
      <c r="L16" s="247"/>
      <c r="M16" s="248"/>
      <c r="N16" s="203"/>
      <c r="O16" s="171"/>
      <c r="P16" s="170"/>
      <c r="Q16" s="170"/>
      <c r="R16" s="170"/>
    </row>
    <row r="17" spans="1:14" ht="31.9" customHeight="1" x14ac:dyDescent="0.2">
      <c r="A17" s="59" t="s">
        <v>316</v>
      </c>
      <c r="B17" s="203"/>
      <c r="C17" s="220">
        <f t="shared" si="0"/>
        <v>0</v>
      </c>
      <c r="D17" s="212"/>
      <c r="E17" s="220">
        <f t="shared" si="1"/>
        <v>0</v>
      </c>
      <c r="F17" s="213"/>
      <c r="G17" s="213"/>
      <c r="H17" s="220">
        <f>IF(Sąrašai!pvm_tipas=2,$C17,$F17)</f>
        <v>0</v>
      </c>
      <c r="I17" s="220">
        <f t="shared" si="2"/>
        <v>0</v>
      </c>
      <c r="J17" s="203"/>
      <c r="K17" s="214"/>
      <c r="L17" s="247"/>
      <c r="M17" s="248"/>
      <c r="N17" s="203"/>
    </row>
    <row r="18" spans="1:14" ht="31.9" customHeight="1" x14ac:dyDescent="0.2">
      <c r="A18" s="59" t="s">
        <v>317</v>
      </c>
      <c r="B18" s="203"/>
      <c r="C18" s="220">
        <f t="shared" si="0"/>
        <v>0</v>
      </c>
      <c r="D18" s="212"/>
      <c r="E18" s="220">
        <f t="shared" si="1"/>
        <v>0</v>
      </c>
      <c r="F18" s="213"/>
      <c r="G18" s="213"/>
      <c r="H18" s="220">
        <f>IF(Sąrašai!pvm_tipas=2,$C18,$F18)</f>
        <v>0</v>
      </c>
      <c r="I18" s="220">
        <f t="shared" si="2"/>
        <v>0</v>
      </c>
      <c r="J18" s="203"/>
      <c r="K18" s="214"/>
      <c r="L18" s="247"/>
      <c r="M18" s="248"/>
      <c r="N18" s="203"/>
    </row>
    <row r="19" spans="1:14" ht="31.9" customHeight="1" x14ac:dyDescent="0.2">
      <c r="A19" s="59" t="s">
        <v>318</v>
      </c>
      <c r="B19" s="203"/>
      <c r="C19" s="220">
        <f t="shared" si="0"/>
        <v>0</v>
      </c>
      <c r="D19" s="212"/>
      <c r="E19" s="220">
        <f t="shared" si="1"/>
        <v>0</v>
      </c>
      <c r="F19" s="213"/>
      <c r="G19" s="213"/>
      <c r="H19" s="220">
        <f>IF(Sąrašai!pvm_tipas=2,$C19,$F19)</f>
        <v>0</v>
      </c>
      <c r="I19" s="220">
        <f t="shared" si="2"/>
        <v>0</v>
      </c>
      <c r="J19" s="203"/>
      <c r="K19" s="214"/>
      <c r="L19" s="247"/>
      <c r="M19" s="248"/>
      <c r="N19" s="203"/>
    </row>
    <row r="20" spans="1:14" ht="31.9" customHeight="1" x14ac:dyDescent="0.2">
      <c r="A20" s="59" t="s">
        <v>319</v>
      </c>
      <c r="B20" s="203"/>
      <c r="C20" s="220">
        <f t="shared" si="0"/>
        <v>0</v>
      </c>
      <c r="D20" s="212"/>
      <c r="E20" s="220">
        <f t="shared" si="1"/>
        <v>0</v>
      </c>
      <c r="F20" s="213"/>
      <c r="G20" s="213"/>
      <c r="H20" s="220">
        <f>IF(Sąrašai!pvm_tipas=2,$C20,$F20)</f>
        <v>0</v>
      </c>
      <c r="I20" s="220">
        <f t="shared" si="2"/>
        <v>0</v>
      </c>
      <c r="J20" s="203"/>
      <c r="K20" s="214"/>
      <c r="L20" s="247"/>
      <c r="M20" s="248"/>
      <c r="N20" s="203"/>
    </row>
    <row r="21" spans="1:14" ht="31.9" customHeight="1" x14ac:dyDescent="0.2">
      <c r="A21" s="59" t="s">
        <v>512</v>
      </c>
      <c r="B21" s="203"/>
      <c r="C21" s="220">
        <f t="shared" si="0"/>
        <v>0</v>
      </c>
      <c r="D21" s="212"/>
      <c r="E21" s="220">
        <f t="shared" si="1"/>
        <v>0</v>
      </c>
      <c r="F21" s="213"/>
      <c r="G21" s="213"/>
      <c r="H21" s="220">
        <f>IF(Sąrašai!pvm_tipas=2,$C21,$F21)</f>
        <v>0</v>
      </c>
      <c r="I21" s="220">
        <f t="shared" si="2"/>
        <v>0</v>
      </c>
      <c r="J21" s="203"/>
      <c r="K21" s="214"/>
      <c r="L21" s="247"/>
      <c r="M21" s="248"/>
      <c r="N21" s="203"/>
    </row>
    <row r="22" spans="1:14" ht="31.9" customHeight="1" x14ac:dyDescent="0.2">
      <c r="A22" s="59" t="s">
        <v>513</v>
      </c>
      <c r="B22" s="203"/>
      <c r="C22" s="220">
        <f t="shared" si="0"/>
        <v>0</v>
      </c>
      <c r="D22" s="212"/>
      <c r="E22" s="220">
        <f t="shared" si="1"/>
        <v>0</v>
      </c>
      <c r="F22" s="213"/>
      <c r="G22" s="213"/>
      <c r="H22" s="220">
        <f>IF(Sąrašai!pvm_tipas=2,$C22,$F22)</f>
        <v>0</v>
      </c>
      <c r="I22" s="220">
        <f t="shared" si="2"/>
        <v>0</v>
      </c>
      <c r="J22" s="203"/>
      <c r="K22" s="214"/>
      <c r="L22" s="247"/>
      <c r="M22" s="248"/>
      <c r="N22" s="203"/>
    </row>
    <row r="23" spans="1:14" ht="31.9" customHeight="1" x14ac:dyDescent="0.2">
      <c r="A23" s="59" t="s">
        <v>514</v>
      </c>
      <c r="B23" s="203"/>
      <c r="C23" s="220">
        <f t="shared" si="0"/>
        <v>0</v>
      </c>
      <c r="D23" s="212"/>
      <c r="E23" s="220">
        <f t="shared" si="1"/>
        <v>0</v>
      </c>
      <c r="F23" s="213"/>
      <c r="G23" s="213"/>
      <c r="H23" s="220">
        <f>IF(Sąrašai!pvm_tipas=2,$C23,$F23)</f>
        <v>0</v>
      </c>
      <c r="I23" s="220">
        <f t="shared" si="2"/>
        <v>0</v>
      </c>
      <c r="J23" s="203"/>
      <c r="K23" s="214"/>
      <c r="L23" s="247"/>
      <c r="M23" s="248"/>
      <c r="N23" s="203"/>
    </row>
    <row r="24" spans="1:14" s="60" customFormat="1" ht="31.9" customHeight="1" x14ac:dyDescent="0.2">
      <c r="A24" s="58" t="s">
        <v>226</v>
      </c>
      <c r="B24" s="204" t="s">
        <v>516</v>
      </c>
      <c r="C24" s="221">
        <f>SUM(C25:C34)</f>
        <v>0</v>
      </c>
      <c r="D24" s="222"/>
      <c r="E24" s="221">
        <f>SUM(E25:E34)</f>
        <v>0</v>
      </c>
      <c r="F24" s="221">
        <f>SUM(F25:F34)</f>
        <v>0</v>
      </c>
      <c r="G24" s="221">
        <f>SUM(G25:G34)</f>
        <v>0</v>
      </c>
      <c r="H24" s="221">
        <f t="shared" ref="H24:I24" si="3">SUM(H25:H34)</f>
        <v>0</v>
      </c>
      <c r="I24" s="221">
        <f t="shared" si="3"/>
        <v>0</v>
      </c>
      <c r="J24" s="215"/>
      <c r="K24" s="215"/>
      <c r="L24" s="249"/>
      <c r="M24" s="250"/>
      <c r="N24" s="215"/>
    </row>
    <row r="25" spans="1:14" ht="31.9" customHeight="1" x14ac:dyDescent="0.2">
      <c r="A25" s="59" t="s">
        <v>320</v>
      </c>
      <c r="B25" s="203"/>
      <c r="C25" s="220">
        <f t="shared" ref="C25:C45" si="4">ROUND(F25/(1+D25/100), 2)</f>
        <v>0</v>
      </c>
      <c r="D25" s="212"/>
      <c r="E25" s="220">
        <f t="shared" ref="E25:E45" si="5">F25-C25</f>
        <v>0</v>
      </c>
      <c r="F25" s="213"/>
      <c r="G25" s="213"/>
      <c r="H25" s="220">
        <f>IF(Sąrašai!pvm_tipas=2,$C25,$F25)</f>
        <v>0</v>
      </c>
      <c r="I25" s="220">
        <f>ROUND(H25*I$5/100,2)</f>
        <v>0</v>
      </c>
      <c r="J25" s="203"/>
      <c r="K25" s="214"/>
      <c r="L25" s="247"/>
      <c r="M25" s="248"/>
      <c r="N25" s="203"/>
    </row>
    <row r="26" spans="1:14" ht="31.9" customHeight="1" x14ac:dyDescent="0.2">
      <c r="A26" s="59" t="s">
        <v>321</v>
      </c>
      <c r="B26" s="203"/>
      <c r="C26" s="220">
        <f t="shared" si="4"/>
        <v>0</v>
      </c>
      <c r="D26" s="212"/>
      <c r="E26" s="220">
        <f t="shared" si="5"/>
        <v>0</v>
      </c>
      <c r="F26" s="213"/>
      <c r="G26" s="213"/>
      <c r="H26" s="220">
        <f>IF(Sąrašai!pvm_tipas=2,$C26,$F26)</f>
        <v>0</v>
      </c>
      <c r="I26" s="220">
        <f t="shared" ref="I26:I34" si="6">ROUND(H26*I$5/100,2)</f>
        <v>0</v>
      </c>
      <c r="J26" s="203"/>
      <c r="K26" s="214"/>
      <c r="L26" s="247"/>
      <c r="M26" s="248"/>
      <c r="N26" s="203"/>
    </row>
    <row r="27" spans="1:14" ht="31.9" customHeight="1" x14ac:dyDescent="0.2">
      <c r="A27" s="59" t="s">
        <v>322</v>
      </c>
      <c r="B27" s="203"/>
      <c r="C27" s="220">
        <f t="shared" si="4"/>
        <v>0</v>
      </c>
      <c r="D27" s="212"/>
      <c r="E27" s="220">
        <f t="shared" si="5"/>
        <v>0</v>
      </c>
      <c r="F27" s="213"/>
      <c r="G27" s="213"/>
      <c r="H27" s="220">
        <f>IF(Sąrašai!pvm_tipas=2,$C27,$F27)</f>
        <v>0</v>
      </c>
      <c r="I27" s="220">
        <f t="shared" si="6"/>
        <v>0</v>
      </c>
      <c r="J27" s="203"/>
      <c r="K27" s="214"/>
      <c r="L27" s="247"/>
      <c r="M27" s="248"/>
      <c r="N27" s="203"/>
    </row>
    <row r="28" spans="1:14" ht="31.9" customHeight="1" x14ac:dyDescent="0.2">
      <c r="A28" s="59" t="s">
        <v>323</v>
      </c>
      <c r="B28" s="203"/>
      <c r="C28" s="220">
        <f t="shared" si="4"/>
        <v>0</v>
      </c>
      <c r="D28" s="212"/>
      <c r="E28" s="220">
        <f t="shared" si="5"/>
        <v>0</v>
      </c>
      <c r="F28" s="213"/>
      <c r="G28" s="213"/>
      <c r="H28" s="220">
        <f>IF(Sąrašai!pvm_tipas=2,$C28,$F28)</f>
        <v>0</v>
      </c>
      <c r="I28" s="220">
        <f t="shared" si="6"/>
        <v>0</v>
      </c>
      <c r="J28" s="203"/>
      <c r="K28" s="214"/>
      <c r="L28" s="247"/>
      <c r="M28" s="248"/>
      <c r="N28" s="203"/>
    </row>
    <row r="29" spans="1:14" ht="31.9" customHeight="1" x14ac:dyDescent="0.2">
      <c r="A29" s="59" t="s">
        <v>324</v>
      </c>
      <c r="B29" s="203"/>
      <c r="C29" s="220">
        <f t="shared" si="4"/>
        <v>0</v>
      </c>
      <c r="D29" s="212"/>
      <c r="E29" s="220">
        <f t="shared" si="5"/>
        <v>0</v>
      </c>
      <c r="F29" s="213"/>
      <c r="G29" s="213"/>
      <c r="H29" s="220">
        <f>IF(Sąrašai!pvm_tipas=2,$C29,$F29)</f>
        <v>0</v>
      </c>
      <c r="I29" s="220">
        <f t="shared" si="6"/>
        <v>0</v>
      </c>
      <c r="J29" s="203"/>
      <c r="K29" s="214"/>
      <c r="L29" s="247"/>
      <c r="M29" s="248"/>
      <c r="N29" s="203"/>
    </row>
    <row r="30" spans="1:14" ht="31.9" customHeight="1" x14ac:dyDescent="0.2">
      <c r="A30" s="59" t="s">
        <v>325</v>
      </c>
      <c r="B30" s="203"/>
      <c r="C30" s="220">
        <f t="shared" si="4"/>
        <v>0</v>
      </c>
      <c r="D30" s="212"/>
      <c r="E30" s="220">
        <f t="shared" si="5"/>
        <v>0</v>
      </c>
      <c r="F30" s="213"/>
      <c r="G30" s="213"/>
      <c r="H30" s="220">
        <f>IF(Sąrašai!pvm_tipas=2,$C30,$F30)</f>
        <v>0</v>
      </c>
      <c r="I30" s="220">
        <f t="shared" si="6"/>
        <v>0</v>
      </c>
      <c r="J30" s="203"/>
      <c r="K30" s="214"/>
      <c r="L30" s="247"/>
      <c r="M30" s="248"/>
      <c r="N30" s="203"/>
    </row>
    <row r="31" spans="1:14" ht="31.9" customHeight="1" x14ac:dyDescent="0.2">
      <c r="A31" s="59" t="s">
        <v>326</v>
      </c>
      <c r="B31" s="203"/>
      <c r="C31" s="220">
        <f t="shared" si="4"/>
        <v>0</v>
      </c>
      <c r="D31" s="212"/>
      <c r="E31" s="220">
        <f t="shared" si="5"/>
        <v>0</v>
      </c>
      <c r="F31" s="213"/>
      <c r="G31" s="213"/>
      <c r="H31" s="220">
        <f>IF(Sąrašai!pvm_tipas=2,$C31,$F31)</f>
        <v>0</v>
      </c>
      <c r="I31" s="220">
        <f t="shared" si="6"/>
        <v>0</v>
      </c>
      <c r="J31" s="203"/>
      <c r="K31" s="214"/>
      <c r="L31" s="247"/>
      <c r="M31" s="248"/>
      <c r="N31" s="203"/>
    </row>
    <row r="32" spans="1:14" ht="31.9" customHeight="1" x14ac:dyDescent="0.2">
      <c r="A32" s="59" t="s">
        <v>327</v>
      </c>
      <c r="B32" s="203"/>
      <c r="C32" s="220">
        <f t="shared" si="4"/>
        <v>0</v>
      </c>
      <c r="D32" s="212"/>
      <c r="E32" s="220">
        <f t="shared" si="5"/>
        <v>0</v>
      </c>
      <c r="F32" s="213"/>
      <c r="G32" s="213"/>
      <c r="H32" s="220">
        <f>IF(Sąrašai!pvm_tipas=2,$C32,$F32)</f>
        <v>0</v>
      </c>
      <c r="I32" s="220">
        <f t="shared" si="6"/>
        <v>0</v>
      </c>
      <c r="J32" s="203"/>
      <c r="K32" s="214"/>
      <c r="L32" s="247"/>
      <c r="M32" s="248"/>
      <c r="N32" s="203"/>
    </row>
    <row r="33" spans="1:14" ht="31.9" customHeight="1" x14ac:dyDescent="0.2">
      <c r="A33" s="59" t="s">
        <v>328</v>
      </c>
      <c r="B33" s="203"/>
      <c r="C33" s="220">
        <f t="shared" si="4"/>
        <v>0</v>
      </c>
      <c r="D33" s="212"/>
      <c r="E33" s="220">
        <f t="shared" si="5"/>
        <v>0</v>
      </c>
      <c r="F33" s="213"/>
      <c r="G33" s="213"/>
      <c r="H33" s="220">
        <f>IF(Sąrašai!pvm_tipas=2,$C33,$F33)</f>
        <v>0</v>
      </c>
      <c r="I33" s="220">
        <f t="shared" si="6"/>
        <v>0</v>
      </c>
      <c r="J33" s="203"/>
      <c r="K33" s="214"/>
      <c r="L33" s="247"/>
      <c r="M33" s="248"/>
      <c r="N33" s="203"/>
    </row>
    <row r="34" spans="1:14" ht="31.9" customHeight="1" x14ac:dyDescent="0.2">
      <c r="A34" s="59" t="s">
        <v>329</v>
      </c>
      <c r="B34" s="203"/>
      <c r="C34" s="220">
        <f t="shared" si="4"/>
        <v>0</v>
      </c>
      <c r="D34" s="212"/>
      <c r="E34" s="220">
        <f t="shared" si="5"/>
        <v>0</v>
      </c>
      <c r="F34" s="213"/>
      <c r="G34" s="213"/>
      <c r="H34" s="220">
        <f>IF(Sąrašai!pvm_tipas=2,$C34,$F34)</f>
        <v>0</v>
      </c>
      <c r="I34" s="220">
        <f t="shared" si="6"/>
        <v>0</v>
      </c>
      <c r="J34" s="203"/>
      <c r="K34" s="214"/>
      <c r="L34" s="247"/>
      <c r="M34" s="248"/>
      <c r="N34" s="203"/>
    </row>
    <row r="35" spans="1:14" s="60" customFormat="1" ht="31.9" customHeight="1" x14ac:dyDescent="0.2">
      <c r="A35" s="58" t="s">
        <v>330</v>
      </c>
      <c r="B35" s="204" t="s">
        <v>517</v>
      </c>
      <c r="C35" s="221">
        <f>SUM(C36:C45)</f>
        <v>0</v>
      </c>
      <c r="D35" s="222"/>
      <c r="E35" s="221">
        <f>SUM(E36:E45)</f>
        <v>0</v>
      </c>
      <c r="F35" s="221">
        <f t="shared" ref="F35:I35" si="7">SUM(F36:F45)</f>
        <v>0</v>
      </c>
      <c r="G35" s="221">
        <f t="shared" si="7"/>
        <v>0</v>
      </c>
      <c r="H35" s="221">
        <f t="shared" si="7"/>
        <v>0</v>
      </c>
      <c r="I35" s="221">
        <f t="shared" si="7"/>
        <v>0</v>
      </c>
      <c r="J35" s="215"/>
      <c r="K35" s="215"/>
      <c r="L35" s="249"/>
      <c r="M35" s="250"/>
      <c r="N35" s="215"/>
    </row>
    <row r="36" spans="1:14" ht="31.9" customHeight="1" x14ac:dyDescent="0.2">
      <c r="A36" s="59" t="s">
        <v>331</v>
      </c>
      <c r="B36" s="203"/>
      <c r="C36" s="220">
        <f t="shared" si="4"/>
        <v>0</v>
      </c>
      <c r="D36" s="212"/>
      <c r="E36" s="220">
        <f t="shared" si="5"/>
        <v>0</v>
      </c>
      <c r="F36" s="213"/>
      <c r="G36" s="213"/>
      <c r="H36" s="220">
        <f>IF(Sąrašai!pvm_tipas=2,$C36,$F36)</f>
        <v>0</v>
      </c>
      <c r="I36" s="220">
        <f>ROUND(H36*I$5/100,2)</f>
        <v>0</v>
      </c>
      <c r="J36" s="203"/>
      <c r="K36" s="214"/>
      <c r="L36" s="247"/>
      <c r="M36" s="248"/>
      <c r="N36" s="203"/>
    </row>
    <row r="37" spans="1:14" ht="31.9" customHeight="1" x14ac:dyDescent="0.2">
      <c r="A37" s="59" t="s">
        <v>332</v>
      </c>
      <c r="B37" s="203"/>
      <c r="C37" s="220">
        <f t="shared" si="4"/>
        <v>0</v>
      </c>
      <c r="D37" s="212"/>
      <c r="E37" s="220">
        <f t="shared" si="5"/>
        <v>0</v>
      </c>
      <c r="F37" s="213"/>
      <c r="G37" s="213"/>
      <c r="H37" s="220">
        <f>IF(Sąrašai!pvm_tipas=2,$C37,$F37)</f>
        <v>0</v>
      </c>
      <c r="I37" s="220">
        <f t="shared" ref="I37:I43" si="8">ROUND(H37*I$5/100,2)</f>
        <v>0</v>
      </c>
      <c r="J37" s="203"/>
      <c r="K37" s="214"/>
      <c r="L37" s="247"/>
      <c r="M37" s="248"/>
      <c r="N37" s="203"/>
    </row>
    <row r="38" spans="1:14" ht="31.9" customHeight="1" x14ac:dyDescent="0.2">
      <c r="A38" s="59" t="s">
        <v>333</v>
      </c>
      <c r="B38" s="203"/>
      <c r="C38" s="220">
        <f t="shared" si="4"/>
        <v>0</v>
      </c>
      <c r="D38" s="212"/>
      <c r="E38" s="220">
        <f t="shared" si="5"/>
        <v>0</v>
      </c>
      <c r="F38" s="213"/>
      <c r="G38" s="213"/>
      <c r="H38" s="220">
        <f>IF(Sąrašai!pvm_tipas=2,$C38,$F38)</f>
        <v>0</v>
      </c>
      <c r="I38" s="220">
        <f t="shared" si="8"/>
        <v>0</v>
      </c>
      <c r="J38" s="203"/>
      <c r="K38" s="214"/>
      <c r="L38" s="247"/>
      <c r="M38" s="248"/>
      <c r="N38" s="203"/>
    </row>
    <row r="39" spans="1:14" ht="31.9" customHeight="1" x14ac:dyDescent="0.2">
      <c r="A39" s="59" t="s">
        <v>334</v>
      </c>
      <c r="B39" s="203"/>
      <c r="C39" s="220">
        <f t="shared" si="4"/>
        <v>0</v>
      </c>
      <c r="D39" s="212"/>
      <c r="E39" s="220">
        <f t="shared" si="5"/>
        <v>0</v>
      </c>
      <c r="F39" s="213"/>
      <c r="G39" s="213"/>
      <c r="H39" s="220">
        <f>IF(Sąrašai!pvm_tipas=2,$C39,$F39)</f>
        <v>0</v>
      </c>
      <c r="I39" s="220">
        <f t="shared" si="8"/>
        <v>0</v>
      </c>
      <c r="J39" s="203"/>
      <c r="K39" s="214"/>
      <c r="L39" s="247"/>
      <c r="M39" s="248"/>
      <c r="N39" s="203"/>
    </row>
    <row r="40" spans="1:14" ht="31.9" customHeight="1" x14ac:dyDescent="0.2">
      <c r="A40" s="59" t="s">
        <v>335</v>
      </c>
      <c r="B40" s="203"/>
      <c r="C40" s="220">
        <f t="shared" si="4"/>
        <v>0</v>
      </c>
      <c r="D40" s="212"/>
      <c r="E40" s="220">
        <f t="shared" si="5"/>
        <v>0</v>
      </c>
      <c r="F40" s="213"/>
      <c r="G40" s="213"/>
      <c r="H40" s="220">
        <f>IF(Sąrašai!pvm_tipas=2,$C40,$F40)</f>
        <v>0</v>
      </c>
      <c r="I40" s="220">
        <f t="shared" si="8"/>
        <v>0</v>
      </c>
      <c r="J40" s="203"/>
      <c r="K40" s="214"/>
      <c r="L40" s="247"/>
      <c r="M40" s="248"/>
      <c r="N40" s="203"/>
    </row>
    <row r="41" spans="1:14" ht="31.9" customHeight="1" x14ac:dyDescent="0.2">
      <c r="A41" s="59" t="s">
        <v>336</v>
      </c>
      <c r="B41" s="203"/>
      <c r="C41" s="220">
        <f t="shared" si="4"/>
        <v>0</v>
      </c>
      <c r="D41" s="212"/>
      <c r="E41" s="220">
        <f t="shared" si="5"/>
        <v>0</v>
      </c>
      <c r="F41" s="213"/>
      <c r="G41" s="213"/>
      <c r="H41" s="220">
        <f>IF(Sąrašai!pvm_tipas=2,$C41,$F41)</f>
        <v>0</v>
      </c>
      <c r="I41" s="220">
        <f t="shared" si="8"/>
        <v>0</v>
      </c>
      <c r="J41" s="203"/>
      <c r="K41" s="214"/>
      <c r="L41" s="247"/>
      <c r="M41" s="248"/>
      <c r="N41" s="203"/>
    </row>
    <row r="42" spans="1:14" ht="31.9" customHeight="1" x14ac:dyDescent="0.2">
      <c r="A42" s="59" t="s">
        <v>337</v>
      </c>
      <c r="B42" s="203"/>
      <c r="C42" s="220">
        <f t="shared" si="4"/>
        <v>0</v>
      </c>
      <c r="D42" s="212"/>
      <c r="E42" s="220">
        <f t="shared" si="5"/>
        <v>0</v>
      </c>
      <c r="F42" s="213"/>
      <c r="G42" s="213"/>
      <c r="H42" s="220">
        <f>IF(Sąrašai!pvm_tipas=2,$C42,$F42)</f>
        <v>0</v>
      </c>
      <c r="I42" s="220">
        <f t="shared" si="8"/>
        <v>0</v>
      </c>
      <c r="J42" s="203"/>
      <c r="K42" s="214"/>
      <c r="L42" s="247"/>
      <c r="M42" s="248"/>
      <c r="N42" s="203"/>
    </row>
    <row r="43" spans="1:14" ht="31.9" customHeight="1" x14ac:dyDescent="0.2">
      <c r="A43" s="59" t="s">
        <v>338</v>
      </c>
      <c r="B43" s="203"/>
      <c r="C43" s="220">
        <f t="shared" si="4"/>
        <v>0</v>
      </c>
      <c r="D43" s="212"/>
      <c r="E43" s="220">
        <f t="shared" si="5"/>
        <v>0</v>
      </c>
      <c r="F43" s="213"/>
      <c r="G43" s="213"/>
      <c r="H43" s="220">
        <f>IF(Sąrašai!pvm_tipas=2,$C43,$F43)</f>
        <v>0</v>
      </c>
      <c r="I43" s="220">
        <f t="shared" si="8"/>
        <v>0</v>
      </c>
      <c r="J43" s="203"/>
      <c r="K43" s="214"/>
      <c r="L43" s="247"/>
      <c r="M43" s="248"/>
      <c r="N43" s="203"/>
    </row>
    <row r="44" spans="1:14" ht="31.9" customHeight="1" x14ac:dyDescent="0.2">
      <c r="A44" s="59" t="s">
        <v>339</v>
      </c>
      <c r="B44" s="203"/>
      <c r="C44" s="220">
        <f t="shared" si="4"/>
        <v>0</v>
      </c>
      <c r="D44" s="212"/>
      <c r="E44" s="220">
        <f t="shared" si="5"/>
        <v>0</v>
      </c>
      <c r="F44" s="213"/>
      <c r="G44" s="213"/>
      <c r="H44" s="220">
        <f>IF(Sąrašai!pvm_tipas=2,$C44,$F44)</f>
        <v>0</v>
      </c>
      <c r="I44" s="220">
        <f t="shared" ref="I44:I45" si="9">ROUND(H44*I$5/100,2)</f>
        <v>0</v>
      </c>
      <c r="J44" s="203"/>
      <c r="K44" s="214"/>
      <c r="L44" s="247"/>
      <c r="M44" s="248"/>
      <c r="N44" s="203"/>
    </row>
    <row r="45" spans="1:14" ht="31.9" customHeight="1" x14ac:dyDescent="0.2">
      <c r="A45" s="59" t="s">
        <v>340</v>
      </c>
      <c r="B45" s="203"/>
      <c r="C45" s="220">
        <f t="shared" si="4"/>
        <v>0</v>
      </c>
      <c r="D45" s="212"/>
      <c r="E45" s="220">
        <f t="shared" si="5"/>
        <v>0</v>
      </c>
      <c r="F45" s="213"/>
      <c r="G45" s="213"/>
      <c r="H45" s="220">
        <f>IF(Sąrašai!pvm_tipas=2,$C45,$F45)</f>
        <v>0</v>
      </c>
      <c r="I45" s="220">
        <f t="shared" si="9"/>
        <v>0</v>
      </c>
      <c r="J45" s="203"/>
      <c r="K45" s="214"/>
      <c r="L45" s="247"/>
      <c r="M45" s="248"/>
      <c r="N45" s="203"/>
    </row>
    <row r="46" spans="1:14" ht="31.9" customHeight="1" x14ac:dyDescent="0.2">
      <c r="A46" s="58" t="s">
        <v>341</v>
      </c>
      <c r="B46" s="205" t="s">
        <v>89</v>
      </c>
      <c r="C46" s="223">
        <f>SUM(C47:C50)</f>
        <v>0</v>
      </c>
      <c r="D46" s="224"/>
      <c r="E46" s="223">
        <f t="shared" ref="E46:H46" si="10">SUM(E47:E50)</f>
        <v>0</v>
      </c>
      <c r="F46" s="223">
        <f t="shared" si="10"/>
        <v>0</v>
      </c>
      <c r="G46" s="223">
        <f t="shared" si="10"/>
        <v>0</v>
      </c>
      <c r="H46" s="223">
        <f t="shared" si="10"/>
        <v>0</v>
      </c>
      <c r="I46" s="223">
        <f>SUM(I47:I50)</f>
        <v>0</v>
      </c>
      <c r="J46" s="215"/>
      <c r="K46" s="215"/>
      <c r="L46" s="249"/>
      <c r="M46" s="250"/>
      <c r="N46" s="215"/>
    </row>
    <row r="47" spans="1:14" ht="31.9" customHeight="1" x14ac:dyDescent="0.2">
      <c r="A47" s="206" t="s">
        <v>342</v>
      </c>
      <c r="B47" s="207" t="s">
        <v>90</v>
      </c>
      <c r="C47" s="220">
        <f>ROUND(F47/(1+D47/100), 2)</f>
        <v>0</v>
      </c>
      <c r="D47" s="212"/>
      <c r="E47" s="220">
        <f>F47-C47</f>
        <v>0</v>
      </c>
      <c r="F47" s="213"/>
      <c r="G47" s="220">
        <f>IF(Sąrašai!pvm_tipas=2,$C47,$F47)</f>
        <v>0</v>
      </c>
      <c r="H47" s="220">
        <f>IF(Sąrašai!pvm_tipas=2,$C47,$F47)</f>
        <v>0</v>
      </c>
      <c r="I47" s="220">
        <f>ROUND(H47*I$5/100,2)</f>
        <v>0</v>
      </c>
      <c r="J47" s="203"/>
      <c r="K47" s="214"/>
      <c r="L47" s="247"/>
      <c r="M47" s="248"/>
      <c r="N47" s="203"/>
    </row>
    <row r="48" spans="1:14" ht="31.9" customHeight="1" x14ac:dyDescent="0.2">
      <c r="A48" s="208" t="s">
        <v>343</v>
      </c>
      <c r="B48" s="207" t="s">
        <v>110</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7"/>
      <c r="M48" s="248"/>
      <c r="N48" s="203"/>
    </row>
    <row r="49" spans="1:17" ht="31.9" customHeight="1" x14ac:dyDescent="0.2">
      <c r="A49" s="208" t="s">
        <v>344</v>
      </c>
      <c r="B49" s="207" t="s">
        <v>93</v>
      </c>
      <c r="C49" s="220">
        <f>ROUND(F49/(1+D49/100), 2)</f>
        <v>0</v>
      </c>
      <c r="D49" s="212"/>
      <c r="E49" s="220">
        <f>F49-C49</f>
        <v>0</v>
      </c>
      <c r="F49" s="213"/>
      <c r="G49" s="220">
        <f>IF(Sąrašai!pvm_tipas=2,$C49,$F49)</f>
        <v>0</v>
      </c>
      <c r="H49" s="220">
        <f>IF(Sąrašai!pvm_tipas=2,$C49,$F49)</f>
        <v>0</v>
      </c>
      <c r="I49" s="220">
        <f t="shared" si="11"/>
        <v>0</v>
      </c>
      <c r="J49" s="203"/>
      <c r="K49" s="214"/>
      <c r="L49" s="247"/>
      <c r="M49" s="248"/>
      <c r="N49" s="203"/>
    </row>
    <row r="50" spans="1:17" ht="31.9" customHeight="1" x14ac:dyDescent="0.2">
      <c r="A50" s="208" t="s">
        <v>345</v>
      </c>
      <c r="B50" s="203"/>
      <c r="C50" s="220">
        <f>ROUND(F50/(1+D50/100), 2)</f>
        <v>0</v>
      </c>
      <c r="D50" s="212"/>
      <c r="E50" s="220">
        <f>F50-C50</f>
        <v>0</v>
      </c>
      <c r="F50" s="213"/>
      <c r="G50" s="213"/>
      <c r="H50" s="220">
        <f>IF(Sąrašai!pvm_tipas=2,$C50,$F50)</f>
        <v>0</v>
      </c>
      <c r="I50" s="220">
        <f t="shared" si="11"/>
        <v>0</v>
      </c>
      <c r="J50" s="203"/>
      <c r="K50" s="214"/>
      <c r="L50" s="247"/>
      <c r="M50" s="248"/>
      <c r="N50" s="203"/>
    </row>
    <row r="51" spans="1:17" ht="31.9" customHeight="1" x14ac:dyDescent="0.2">
      <c r="A51" s="209" t="s">
        <v>346</v>
      </c>
      <c r="B51" s="205" t="s">
        <v>95</v>
      </c>
      <c r="C51" s="221">
        <f>SUM(C52:C53)</f>
        <v>0</v>
      </c>
      <c r="D51" s="224"/>
      <c r="E51" s="221">
        <f t="shared" ref="E51:H51" si="12">SUM(E52:E53)</f>
        <v>0</v>
      </c>
      <c r="F51" s="223">
        <f t="shared" si="12"/>
        <v>0</v>
      </c>
      <c r="G51" s="223">
        <f t="shared" si="12"/>
        <v>0</v>
      </c>
      <c r="H51" s="223">
        <f t="shared" si="12"/>
        <v>0</v>
      </c>
      <c r="I51" s="221">
        <f>SUM(I52:I53)</f>
        <v>0</v>
      </c>
      <c r="J51" s="215"/>
      <c r="K51" s="215"/>
      <c r="L51" s="249"/>
      <c r="M51" s="250"/>
      <c r="N51" s="215"/>
    </row>
    <row r="52" spans="1:17" ht="31.9" customHeight="1" x14ac:dyDescent="0.2">
      <c r="A52" s="210" t="s">
        <v>347</v>
      </c>
      <c r="B52" s="207" t="s">
        <v>96</v>
      </c>
      <c r="C52" s="220">
        <f>ROUND(F52/(1+D52/100), 2)</f>
        <v>0</v>
      </c>
      <c r="D52" s="225">
        <v>0</v>
      </c>
      <c r="E52" s="220">
        <f>F52-C52</f>
        <v>0</v>
      </c>
      <c r="F52" s="213"/>
      <c r="G52" s="220">
        <v>0</v>
      </c>
      <c r="H52" s="220">
        <f>IF(Sąrašai!pvm_tipas=2,$C52,$F52)</f>
        <v>0</v>
      </c>
      <c r="I52" s="220">
        <f>ROUND(H52*I$5/100,2)</f>
        <v>0</v>
      </c>
      <c r="J52" s="203"/>
      <c r="K52" s="214"/>
      <c r="L52" s="249"/>
      <c r="M52" s="250"/>
      <c r="N52" s="203"/>
    </row>
    <row r="53" spans="1:17" ht="31.9" customHeight="1" x14ac:dyDescent="0.2">
      <c r="A53" s="211" t="s">
        <v>348</v>
      </c>
      <c r="B53" s="207" t="s">
        <v>97</v>
      </c>
      <c r="C53" s="220">
        <f>ROUND(F53/(1+D53/100), 2)</f>
        <v>0</v>
      </c>
      <c r="D53" s="225">
        <v>0</v>
      </c>
      <c r="E53" s="220">
        <f>F53-C53</f>
        <v>0</v>
      </c>
      <c r="F53" s="213"/>
      <c r="G53" s="220">
        <f>IF(Sąrašai!pvm_tipas=2,$C53,$F53)</f>
        <v>0</v>
      </c>
      <c r="H53" s="220">
        <f>IF(Sąrašai!pvm_tipas=2,$C53,$F53)</f>
        <v>0</v>
      </c>
      <c r="I53" s="220">
        <f>ROUND(H53*I$5/100,2)</f>
        <v>0</v>
      </c>
      <c r="J53" s="203"/>
      <c r="K53" s="214"/>
      <c r="L53" s="249"/>
      <c r="M53" s="250"/>
      <c r="N53" s="203"/>
    </row>
    <row r="54" spans="1:17" s="44" customFormat="1" ht="31.9" customHeight="1" x14ac:dyDescent="0.2">
      <c r="A54" s="58" t="s">
        <v>349</v>
      </c>
      <c r="B54" s="58" t="s">
        <v>98</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49"/>
      <c r="M54" s="250"/>
      <c r="N54" s="215"/>
      <c r="Q54" s="45"/>
    </row>
    <row r="55" spans="1:17" ht="31.9" customHeight="1" x14ac:dyDescent="0.2">
      <c r="A55" s="208" t="s">
        <v>350</v>
      </c>
      <c r="B55" s="207" t="s">
        <v>99</v>
      </c>
      <c r="C55" s="222"/>
      <c r="D55" s="222"/>
      <c r="E55" s="222"/>
      <c r="F55" s="222"/>
      <c r="G55" s="220">
        <f>IFERROR(ROUND(G54/H54*100, 2),)</f>
        <v>0</v>
      </c>
      <c r="H55" s="222"/>
      <c r="I55" s="222"/>
      <c r="J55" s="215"/>
      <c r="K55" s="215"/>
      <c r="L55" s="249"/>
      <c r="M55" s="250"/>
      <c r="N55" s="215"/>
    </row>
    <row r="56" spans="1:17" ht="31.9" customHeight="1" x14ac:dyDescent="0.2">
      <c r="A56" s="208" t="s">
        <v>351</v>
      </c>
      <c r="B56" s="207" t="s">
        <v>100</v>
      </c>
      <c r="C56" s="222"/>
      <c r="D56" s="222"/>
      <c r="E56" s="222"/>
      <c r="F56" s="222"/>
      <c r="G56" s="220">
        <f>IF(AND(H54&lt;=85000,G55&lt;=90),24,IF(AND(H54&gt;85001,H54&lt;=175000,G55&gt;60,G55&lt;=90),21,IF(AND(H54&gt;85001,H54&lt;=175000,G55&lt;=60),24,IF(AND(H54&gt;175001,G55&lt;=90),19,12))))</f>
        <v>24</v>
      </c>
      <c r="H56" s="222"/>
      <c r="I56" s="222"/>
      <c r="J56" s="215"/>
      <c r="K56" s="215"/>
      <c r="L56" s="249"/>
      <c r="M56" s="250"/>
      <c r="N56" s="215"/>
    </row>
    <row r="57" spans="1:17" s="44" customFormat="1" ht="31.9" customHeight="1" x14ac:dyDescent="0.2">
      <c r="A57" s="58" t="s">
        <v>352</v>
      </c>
      <c r="B57" s="58" t="s">
        <v>101</v>
      </c>
      <c r="C57" s="222"/>
      <c r="D57" s="222"/>
      <c r="E57" s="222"/>
      <c r="F57" s="222"/>
      <c r="G57" s="213"/>
      <c r="H57" s="222"/>
      <c r="I57" s="222"/>
      <c r="J57" s="215"/>
      <c r="K57" s="215"/>
      <c r="L57" s="249"/>
      <c r="M57" s="250"/>
      <c r="N57" s="215"/>
    </row>
    <row r="58" spans="1:17" s="44" customFormat="1" ht="31.9" customHeight="1" x14ac:dyDescent="0.2">
      <c r="A58" s="58" t="s">
        <v>353</v>
      </c>
      <c r="B58" s="58" t="s">
        <v>102</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 customHeight="1" x14ac:dyDescent="0.2">
      <c r="A59" s="58" t="s">
        <v>354</v>
      </c>
      <c r="B59" s="58" t="s">
        <v>103</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 customHeight="1" x14ac:dyDescent="0.2">
      <c r="A60" s="228"/>
      <c r="B60" s="61"/>
      <c r="C60" s="229"/>
      <c r="D60" s="229"/>
      <c r="E60" s="229"/>
      <c r="F60" s="229"/>
      <c r="G60" s="230"/>
      <c r="H60" s="229"/>
      <c r="I60" s="229"/>
      <c r="J60" s="62"/>
      <c r="K60" s="62"/>
      <c r="L60" s="216"/>
      <c r="M60" s="62"/>
      <c r="N60" s="62"/>
    </row>
    <row r="61" spans="1:17" ht="15.6" customHeight="1" x14ac:dyDescent="0.2">
      <c r="B61" s="44" t="s">
        <v>104</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144</v>
      </c>
    </row>
    <row r="70" spans="1:2" ht="16.899999999999999" customHeight="1" x14ac:dyDescent="0.2">
      <c r="A70" s="45" t="s">
        <v>147</v>
      </c>
    </row>
    <row r="71" spans="1:2" ht="15" customHeight="1" x14ac:dyDescent="0.2">
      <c r="A71" s="45" t="s">
        <v>145</v>
      </c>
    </row>
    <row r="72" spans="1:2" ht="16.899999999999999" customHeight="1" x14ac:dyDescent="0.2">
      <c r="A72" s="45" t="s">
        <v>146</v>
      </c>
    </row>
    <row r="73" spans="1:2" ht="16.149999999999999" customHeight="1" x14ac:dyDescent="0.2">
      <c r="A73" s="64" t="s">
        <v>148</v>
      </c>
    </row>
  </sheetData>
  <sheetProtection formatRows="0"/>
  <protectedRanges>
    <protectedRange sqref="B25:B45 B11:B23" name="Diapazonas1"/>
  </protectedRanges>
  <mergeCells count="1">
    <mergeCell ref="L9:M9"/>
  </mergeCells>
  <phoneticPr fontId="20"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97"/>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row>
    <row r="2" spans="1:28" s="65" customFormat="1" ht="16.149999999999999" customHeight="1" x14ac:dyDescent="0.25">
      <c r="A2" s="66" t="s">
        <v>489</v>
      </c>
      <c r="B2" s="66" t="s">
        <v>490</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355</v>
      </c>
      <c r="B3" s="498" t="s">
        <v>493</v>
      </c>
      <c r="C3" s="498"/>
      <c r="D3" s="498"/>
      <c r="E3" s="499">
        <f>'6l_FP'!F59</f>
        <v>0</v>
      </c>
      <c r="F3" s="499"/>
      <c r="G3" s="362" t="s">
        <v>27</v>
      </c>
      <c r="H3" s="495"/>
      <c r="I3" s="495"/>
      <c r="J3" s="496"/>
      <c r="K3" s="26"/>
      <c r="L3" s="26"/>
      <c r="M3" s="26"/>
      <c r="N3" s="26"/>
      <c r="O3" s="26"/>
      <c r="P3" s="26"/>
      <c r="Q3" s="26"/>
      <c r="R3" s="26"/>
      <c r="S3" s="26"/>
      <c r="T3" s="26"/>
      <c r="U3" s="26"/>
      <c r="V3" s="26"/>
      <c r="W3" s="26"/>
      <c r="X3" s="26"/>
      <c r="Y3" s="26"/>
      <c r="Z3" s="26"/>
      <c r="AA3" s="26"/>
    </row>
    <row r="4" spans="1:28" ht="24" customHeight="1" x14ac:dyDescent="0.25">
      <c r="A4" s="25" t="s">
        <v>356</v>
      </c>
      <c r="B4" s="500" t="s">
        <v>30</v>
      </c>
      <c r="C4" s="501"/>
      <c r="D4" s="502"/>
      <c r="E4" s="503">
        <f>+'6l_FP'!I5</f>
        <v>0</v>
      </c>
      <c r="F4" s="451"/>
      <c r="G4" s="451"/>
      <c r="H4" s="451"/>
      <c r="I4" s="451"/>
      <c r="J4" s="452"/>
      <c r="K4" s="30"/>
      <c r="L4" s="30"/>
      <c r="M4" s="30"/>
      <c r="N4" s="30"/>
      <c r="O4" s="30"/>
      <c r="P4" s="30"/>
      <c r="Q4" s="30"/>
      <c r="R4" s="30"/>
      <c r="S4" s="30"/>
      <c r="T4" s="30"/>
      <c r="U4" s="30"/>
      <c r="V4" s="30"/>
      <c r="W4" s="30"/>
      <c r="X4" s="30"/>
      <c r="Y4" s="30"/>
      <c r="Z4" s="30"/>
      <c r="AA4" s="30"/>
    </row>
    <row r="5" spans="1:28" ht="40.5" customHeight="1" x14ac:dyDescent="0.25">
      <c r="A5" s="25" t="s">
        <v>383</v>
      </c>
      <c r="B5" s="405" t="s">
        <v>31</v>
      </c>
      <c r="C5" s="406"/>
      <c r="D5" s="407"/>
      <c r="E5" s="493">
        <f>'6l_FP'!I59</f>
        <v>0</v>
      </c>
      <c r="F5" s="494"/>
      <c r="G5" s="362" t="s">
        <v>219</v>
      </c>
      <c r="H5" s="495"/>
      <c r="I5" s="495"/>
      <c r="J5" s="496"/>
      <c r="K5" s="30"/>
      <c r="L5" s="30"/>
      <c r="M5" s="30"/>
      <c r="N5" s="30"/>
      <c r="O5" s="30"/>
      <c r="P5" s="30"/>
      <c r="Q5" s="30"/>
      <c r="R5" s="30"/>
      <c r="S5" s="30"/>
      <c r="T5" s="30"/>
      <c r="U5" s="30"/>
      <c r="V5" s="30"/>
      <c r="W5" s="30"/>
      <c r="X5" s="30"/>
      <c r="Y5" s="30"/>
      <c r="Z5" s="30"/>
      <c r="AA5" s="30"/>
    </row>
    <row r="6" spans="1:28" ht="41.25" customHeight="1" x14ac:dyDescent="0.25">
      <c r="A6" s="507" t="s">
        <v>384</v>
      </c>
      <c r="B6" s="508" t="s">
        <v>33</v>
      </c>
      <c r="C6" s="508"/>
      <c r="D6" s="508"/>
      <c r="E6" s="68" t="s">
        <v>43</v>
      </c>
      <c r="F6" s="509" t="s">
        <v>34</v>
      </c>
      <c r="G6" s="509"/>
      <c r="H6" s="509"/>
      <c r="I6" s="509"/>
      <c r="J6" s="69" t="s">
        <v>35</v>
      </c>
      <c r="K6" s="281" t="s">
        <v>637</v>
      </c>
      <c r="L6" s="111"/>
      <c r="M6" s="30"/>
      <c r="N6" s="30"/>
      <c r="O6" s="30"/>
      <c r="P6" s="30"/>
      <c r="Q6" s="30"/>
      <c r="R6" s="30"/>
      <c r="S6" s="30"/>
      <c r="T6" s="30"/>
      <c r="U6" s="30"/>
      <c r="V6" s="30"/>
      <c r="W6" s="30"/>
      <c r="X6" s="30"/>
      <c r="Y6" s="30"/>
      <c r="Z6" s="30"/>
      <c r="AA6" s="30"/>
    </row>
    <row r="7" spans="1:28" ht="30" customHeight="1" x14ac:dyDescent="0.25">
      <c r="A7" s="507"/>
      <c r="B7" s="508"/>
      <c r="C7" s="508"/>
      <c r="D7" s="508"/>
      <c r="E7" s="4"/>
      <c r="F7" s="402" t="s">
        <v>36</v>
      </c>
      <c r="G7" s="403"/>
      <c r="H7" s="403"/>
      <c r="I7" s="404"/>
      <c r="J7" s="6"/>
      <c r="K7" s="191"/>
      <c r="L7" s="124"/>
      <c r="M7" s="26"/>
      <c r="N7" s="26"/>
      <c r="O7" s="26"/>
      <c r="P7" s="26"/>
      <c r="Q7" s="26"/>
      <c r="R7" s="26"/>
      <c r="S7" s="26"/>
      <c r="T7" s="26"/>
      <c r="U7" s="26"/>
      <c r="V7" s="26"/>
      <c r="W7" s="26"/>
      <c r="X7" s="26"/>
      <c r="Y7" s="26"/>
      <c r="Z7" s="26"/>
      <c r="AA7" s="26"/>
    </row>
    <row r="8" spans="1:28" ht="30" customHeight="1" x14ac:dyDescent="0.25">
      <c r="A8" s="507"/>
      <c r="B8" s="508"/>
      <c r="C8" s="508"/>
      <c r="D8" s="508"/>
      <c r="E8" s="4"/>
      <c r="F8" s="402" t="s">
        <v>37</v>
      </c>
      <c r="G8" s="403"/>
      <c r="H8" s="403"/>
      <c r="I8" s="404"/>
      <c r="J8" s="6"/>
      <c r="K8" s="191"/>
      <c r="L8" s="26"/>
      <c r="M8" s="26"/>
      <c r="N8" s="26"/>
      <c r="O8" s="26"/>
      <c r="P8" s="26"/>
      <c r="Q8" s="26"/>
      <c r="R8" s="26"/>
      <c r="S8" s="26"/>
      <c r="T8" s="26"/>
      <c r="U8" s="26"/>
      <c r="V8" s="26"/>
      <c r="W8" s="26"/>
      <c r="X8" s="26"/>
      <c r="Y8" s="26"/>
      <c r="Z8" s="26"/>
      <c r="AA8" s="26"/>
    </row>
    <row r="9" spans="1:28" ht="23.25" customHeight="1" x14ac:dyDescent="0.25">
      <c r="A9" s="507"/>
      <c r="B9" s="508"/>
      <c r="C9" s="508"/>
      <c r="D9" s="508"/>
      <c r="E9" s="4"/>
      <c r="F9" s="402" t="s">
        <v>38</v>
      </c>
      <c r="G9" s="403"/>
      <c r="H9" s="403"/>
      <c r="I9" s="404"/>
      <c r="J9" s="6"/>
      <c r="K9" s="191"/>
      <c r="L9" s="26"/>
      <c r="M9" s="26"/>
      <c r="N9" s="26"/>
      <c r="O9" s="26"/>
      <c r="P9" s="26"/>
      <c r="Q9" s="26"/>
      <c r="R9" s="26"/>
      <c r="S9" s="26"/>
      <c r="T9" s="26"/>
      <c r="U9" s="26"/>
      <c r="V9" s="26"/>
      <c r="W9" s="26"/>
      <c r="X9" s="26"/>
      <c r="Y9" s="26"/>
      <c r="Z9" s="26"/>
      <c r="AA9" s="26"/>
    </row>
    <row r="10" spans="1:28" ht="30" customHeight="1" x14ac:dyDescent="0.25">
      <c r="A10" s="507"/>
      <c r="B10" s="508"/>
      <c r="C10" s="508"/>
      <c r="D10" s="508"/>
      <c r="E10" s="4"/>
      <c r="F10" s="402" t="s">
        <v>39</v>
      </c>
      <c r="G10" s="403"/>
      <c r="H10" s="403"/>
      <c r="I10" s="404"/>
      <c r="J10" s="70">
        <f>'6l_FP'!I52-J12</f>
        <v>0</v>
      </c>
      <c r="K10" s="191"/>
      <c r="L10" s="26"/>
      <c r="M10" s="26"/>
      <c r="N10" s="26"/>
      <c r="O10" s="26"/>
      <c r="P10" s="26"/>
      <c r="Q10" s="26"/>
      <c r="R10" s="26"/>
      <c r="S10" s="26"/>
      <c r="T10" s="26"/>
      <c r="U10" s="26"/>
      <c r="V10" s="26"/>
      <c r="W10" s="26"/>
      <c r="X10" s="26"/>
      <c r="Y10" s="26"/>
      <c r="Z10" s="26"/>
      <c r="AA10" s="26"/>
    </row>
    <row r="11" spans="1:28" ht="30" customHeight="1" x14ac:dyDescent="0.25">
      <c r="A11" s="507"/>
      <c r="B11" s="508"/>
      <c r="C11" s="508"/>
      <c r="D11" s="508"/>
      <c r="E11" s="4"/>
      <c r="F11" s="402" t="s">
        <v>40</v>
      </c>
      <c r="G11" s="403"/>
      <c r="H11" s="403"/>
      <c r="I11" s="404"/>
      <c r="J11" s="70">
        <f>'6l_FP'!I53</f>
        <v>0</v>
      </c>
      <c r="K11" s="191"/>
      <c r="L11" s="30"/>
      <c r="M11" s="30"/>
      <c r="N11" s="30"/>
      <c r="O11" s="30"/>
      <c r="P11" s="30"/>
      <c r="Q11" s="30"/>
      <c r="R11" s="30"/>
      <c r="S11" s="30"/>
      <c r="T11" s="30"/>
      <c r="U11" s="30"/>
      <c r="V11" s="30"/>
      <c r="W11" s="30"/>
      <c r="X11" s="30"/>
      <c r="Y11" s="30"/>
      <c r="Z11" s="30"/>
      <c r="AA11" s="30"/>
    </row>
    <row r="12" spans="1:28" ht="30" customHeight="1" x14ac:dyDescent="0.25">
      <c r="A12" s="507"/>
      <c r="B12" s="508"/>
      <c r="C12" s="508"/>
      <c r="D12" s="508"/>
      <c r="E12" s="4"/>
      <c r="F12" s="402" t="s">
        <v>41</v>
      </c>
      <c r="G12" s="403"/>
      <c r="H12" s="403"/>
      <c r="I12" s="404"/>
      <c r="J12" s="6"/>
      <c r="K12" s="191"/>
      <c r="L12" s="30"/>
      <c r="M12" s="30"/>
      <c r="N12" s="30"/>
      <c r="O12" s="30"/>
      <c r="P12" s="30"/>
      <c r="Q12" s="30"/>
      <c r="R12" s="30"/>
      <c r="S12" s="30"/>
      <c r="T12" s="30"/>
      <c r="U12" s="30"/>
      <c r="V12" s="30"/>
      <c r="W12" s="30"/>
      <c r="X12" s="30"/>
      <c r="Y12" s="30"/>
      <c r="Z12" s="30"/>
      <c r="AA12" s="30"/>
    </row>
    <row r="13" spans="1:28" ht="30" customHeight="1" x14ac:dyDescent="0.25">
      <c r="A13" s="507"/>
      <c r="B13" s="508"/>
      <c r="C13" s="508"/>
      <c r="D13" s="508"/>
      <c r="E13" s="4"/>
      <c r="F13" s="402" t="s">
        <v>42</v>
      </c>
      <c r="G13" s="403"/>
      <c r="H13" s="403"/>
      <c r="I13" s="404"/>
      <c r="J13" s="6"/>
      <c r="K13" s="191"/>
      <c r="L13" s="26"/>
      <c r="M13" s="26"/>
      <c r="N13" s="26"/>
      <c r="O13" s="26"/>
      <c r="P13" s="26"/>
      <c r="Q13" s="26"/>
      <c r="R13" s="26"/>
      <c r="S13" s="26"/>
      <c r="T13" s="26"/>
      <c r="U13" s="26"/>
      <c r="V13" s="26"/>
      <c r="W13" s="26"/>
      <c r="X13" s="26"/>
      <c r="Y13" s="26"/>
      <c r="Z13" s="26"/>
      <c r="AA13" s="26"/>
    </row>
    <row r="14" spans="1:28" ht="35.25" customHeight="1" x14ac:dyDescent="0.25">
      <c r="A14" s="507"/>
      <c r="B14" s="508"/>
      <c r="C14" s="508"/>
      <c r="D14" s="508"/>
      <c r="E14" s="4"/>
      <c r="F14" s="402" t="s">
        <v>523</v>
      </c>
      <c r="G14" s="403"/>
      <c r="H14" s="403"/>
      <c r="I14" s="404"/>
      <c r="J14" s="6"/>
      <c r="K14" s="191"/>
      <c r="L14" s="30"/>
      <c r="M14" s="30"/>
      <c r="N14" s="30"/>
      <c r="O14" s="30"/>
      <c r="P14" s="30"/>
      <c r="Q14" s="30"/>
      <c r="R14" s="30"/>
      <c r="S14" s="30"/>
      <c r="T14" s="30"/>
      <c r="U14" s="30"/>
      <c r="V14" s="30"/>
      <c r="W14" s="30"/>
      <c r="X14" s="30"/>
      <c r="Y14" s="30"/>
      <c r="Z14" s="30"/>
      <c r="AA14" s="30"/>
    </row>
    <row r="15" spans="1:28" ht="36" customHeight="1" x14ac:dyDescent="0.25">
      <c r="A15" s="507"/>
      <c r="B15" s="508"/>
      <c r="C15" s="508"/>
      <c r="D15" s="508"/>
      <c r="E15" s="4"/>
      <c r="F15" s="402" t="s">
        <v>524</v>
      </c>
      <c r="G15" s="403"/>
      <c r="H15" s="403"/>
      <c r="I15" s="404"/>
      <c r="J15" s="6"/>
      <c r="K15" s="191"/>
      <c r="L15" s="26"/>
      <c r="M15" s="26"/>
      <c r="N15" s="26"/>
      <c r="O15" s="26"/>
      <c r="P15" s="26"/>
      <c r="Q15" s="26"/>
      <c r="R15" s="26"/>
      <c r="S15" s="26"/>
      <c r="T15" s="26"/>
      <c r="U15" s="26"/>
      <c r="V15" s="26"/>
      <c r="W15" s="26"/>
      <c r="X15" s="26"/>
      <c r="Y15" s="26"/>
      <c r="Z15" s="26"/>
      <c r="AA15" s="26"/>
    </row>
    <row r="16" spans="1:28" ht="15.6" customHeight="1" x14ac:dyDescent="0.25">
      <c r="A16" s="507"/>
      <c r="B16" s="508"/>
      <c r="C16" s="508"/>
      <c r="D16" s="508"/>
      <c r="E16" s="510" t="s">
        <v>44</v>
      </c>
      <c r="F16" s="511"/>
      <c r="G16" s="511"/>
      <c r="H16" s="511"/>
      <c r="I16" s="512">
        <f>SUM(J7:J15)</f>
        <v>0</v>
      </c>
      <c r="J16" s="512"/>
      <c r="K16" s="30"/>
      <c r="L16" s="30"/>
      <c r="M16" s="30"/>
      <c r="N16" s="30"/>
      <c r="O16" s="30"/>
      <c r="P16" s="30"/>
      <c r="Q16" s="30"/>
      <c r="R16" s="30"/>
      <c r="S16" s="30"/>
      <c r="T16" s="30"/>
      <c r="U16" s="30"/>
      <c r="V16" s="30"/>
      <c r="W16" s="30"/>
      <c r="X16" s="30"/>
      <c r="Y16" s="30"/>
      <c r="Z16" s="30"/>
      <c r="AA16" s="30"/>
    </row>
    <row r="17" spans="1:27" ht="19.5" customHeight="1" x14ac:dyDescent="0.25">
      <c r="A17" s="25" t="s">
        <v>385</v>
      </c>
      <c r="B17" s="405" t="s">
        <v>131</v>
      </c>
      <c r="C17" s="406"/>
      <c r="D17" s="407"/>
      <c r="E17" s="504"/>
      <c r="F17" s="505"/>
      <c r="G17" s="505"/>
      <c r="H17" s="505"/>
      <c r="I17" s="505"/>
      <c r="J17" s="506"/>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20"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25"/>
  <sheetViews>
    <sheetView showGridLines="0" zoomScaleNormal="100" workbookViewId="0">
      <selection activeCell="I8" sqref="I8"/>
    </sheetView>
  </sheetViews>
  <sheetFormatPr defaultColWidth="12.625" defaultRowHeight="15.75" x14ac:dyDescent="0.25"/>
  <cols>
    <col min="1" max="1" width="5.75" style="1" customWidth="1"/>
    <col min="2" max="2" width="10.25" style="1" customWidth="1"/>
    <col min="3" max="3" width="32.375" style="1" customWidth="1"/>
    <col min="4" max="4" width="33.125" style="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8" x14ac:dyDescent="0.25">
      <c r="A2" s="282" t="s">
        <v>306</v>
      </c>
      <c r="B2" s="71" t="s">
        <v>133</v>
      </c>
      <c r="C2" s="2"/>
      <c r="D2" s="2"/>
      <c r="E2" s="2"/>
      <c r="F2" s="2"/>
      <c r="G2" s="2"/>
    </row>
    <row r="3" spans="1:8" x14ac:dyDescent="0.25">
      <c r="A3" s="282"/>
      <c r="B3" s="3"/>
      <c r="C3" s="2"/>
      <c r="D3" s="2"/>
      <c r="E3" s="2"/>
      <c r="F3" s="2"/>
      <c r="G3" s="2"/>
    </row>
    <row r="4" spans="1:8" ht="139.5" customHeight="1" x14ac:dyDescent="0.25">
      <c r="A4" s="67"/>
      <c r="B4" s="283" t="s">
        <v>111</v>
      </c>
      <c r="C4" s="283" t="s">
        <v>112</v>
      </c>
      <c r="D4" s="283" t="s">
        <v>511</v>
      </c>
      <c r="E4" s="283" t="s">
        <v>113</v>
      </c>
      <c r="F4" s="283" t="s">
        <v>43</v>
      </c>
      <c r="G4" s="283" t="s">
        <v>114</v>
      </c>
      <c r="H4" s="107" t="s">
        <v>539</v>
      </c>
    </row>
    <row r="5" spans="1:8" x14ac:dyDescent="0.25">
      <c r="A5" s="67" t="s">
        <v>170</v>
      </c>
      <c r="B5" s="322" t="s">
        <v>124</v>
      </c>
      <c r="C5" s="322"/>
      <c r="D5" s="322"/>
      <c r="E5" s="322"/>
      <c r="F5" s="322"/>
      <c r="G5" s="322"/>
      <c r="H5" s="72"/>
    </row>
    <row r="6" spans="1:8" ht="75" customHeight="1" x14ac:dyDescent="0.25">
      <c r="A6" s="284" t="s">
        <v>386</v>
      </c>
      <c r="B6" s="239" t="s">
        <v>115</v>
      </c>
      <c r="C6" s="285" t="s">
        <v>117</v>
      </c>
      <c r="D6" s="285" t="s">
        <v>121</v>
      </c>
      <c r="E6" s="239" t="s">
        <v>122</v>
      </c>
      <c r="F6" s="286"/>
      <c r="G6" s="7"/>
      <c r="H6" s="72"/>
    </row>
    <row r="7" spans="1:8" ht="120" customHeight="1" x14ac:dyDescent="0.25">
      <c r="A7" s="284" t="s">
        <v>953</v>
      </c>
      <c r="B7" s="287" t="s">
        <v>116</v>
      </c>
      <c r="C7" s="285" t="s">
        <v>502</v>
      </c>
      <c r="D7" s="285" t="s">
        <v>918</v>
      </c>
      <c r="E7" s="287" t="s">
        <v>123</v>
      </c>
      <c r="F7" s="286"/>
      <c r="G7" s="288">
        <f>G8</f>
        <v>0</v>
      </c>
      <c r="H7" s="108"/>
    </row>
    <row r="8" spans="1:8" ht="45.6" customHeight="1" x14ac:dyDescent="0.25">
      <c r="A8" s="284"/>
      <c r="B8" s="287" t="s">
        <v>503</v>
      </c>
      <c r="C8" s="285" t="s">
        <v>532</v>
      </c>
      <c r="D8" s="325" t="s">
        <v>537</v>
      </c>
      <c r="E8" s="287"/>
      <c r="F8" s="324"/>
      <c r="G8" s="288">
        <f>SUM(G9:G11)</f>
        <v>0</v>
      </c>
      <c r="H8" s="109" t="str">
        <f>IF(G8=G12,"Gerai","Klaida, R.37.1 suma nesutampa su R.37.2 suma. Tikslinti R.37.1.1-R.37.1.1.3 arba R.37.2.1-R.37.2.3 stulpelius")</f>
        <v>Gerai</v>
      </c>
    </row>
    <row r="9" spans="1:8" ht="18" customHeight="1" x14ac:dyDescent="0.25">
      <c r="A9" s="284"/>
      <c r="B9" s="287" t="s">
        <v>529</v>
      </c>
      <c r="C9" s="285" t="s">
        <v>504</v>
      </c>
      <c r="D9" s="325"/>
      <c r="E9" s="287" t="s">
        <v>123</v>
      </c>
      <c r="F9" s="324"/>
      <c r="G9" s="289"/>
      <c r="H9" s="72"/>
    </row>
    <row r="10" spans="1:8" ht="18" customHeight="1" x14ac:dyDescent="0.25">
      <c r="A10" s="284"/>
      <c r="B10" s="287" t="s">
        <v>530</v>
      </c>
      <c r="C10" s="285" t="s">
        <v>506</v>
      </c>
      <c r="D10" s="325"/>
      <c r="E10" s="287" t="s">
        <v>123</v>
      </c>
      <c r="F10" s="324"/>
      <c r="G10" s="289"/>
      <c r="H10" s="72"/>
    </row>
    <row r="11" spans="1:8" ht="31.5" customHeight="1" x14ac:dyDescent="0.25">
      <c r="A11" s="284"/>
      <c r="B11" s="287" t="s">
        <v>531</v>
      </c>
      <c r="C11" s="285" t="s">
        <v>507</v>
      </c>
      <c r="D11" s="325"/>
      <c r="E11" s="287" t="s">
        <v>123</v>
      </c>
      <c r="F11" s="324"/>
      <c r="G11" s="289"/>
      <c r="H11" s="72"/>
    </row>
    <row r="12" spans="1:8" ht="25.9" customHeight="1" x14ac:dyDescent="0.25">
      <c r="A12" s="284"/>
      <c r="B12" s="287" t="s">
        <v>505</v>
      </c>
      <c r="C12" s="285" t="s">
        <v>533</v>
      </c>
      <c r="D12" s="325" t="s">
        <v>538</v>
      </c>
      <c r="E12" s="287"/>
      <c r="F12" s="324"/>
      <c r="G12" s="288">
        <f>G13+G14+G15</f>
        <v>0</v>
      </c>
      <c r="H12" s="109" t="str">
        <f>IF(G8=G12,"Gerai","Klaida, R.37.2 suma nesutampa su R.37.1 suma. Tikslinti R.37.1.1-R.37.1.1.3 arba R.37.2.1-R.37.2.3 stulpelius")</f>
        <v>Gerai</v>
      </c>
    </row>
    <row r="13" spans="1:8" ht="32.25" customHeight="1" x14ac:dyDescent="0.25">
      <c r="A13" s="284"/>
      <c r="B13" s="287" t="s">
        <v>534</v>
      </c>
      <c r="C13" s="285" t="s">
        <v>509</v>
      </c>
      <c r="D13" s="325"/>
      <c r="E13" s="287" t="s">
        <v>123</v>
      </c>
      <c r="F13" s="324"/>
      <c r="G13" s="289"/>
      <c r="H13" s="72"/>
    </row>
    <row r="14" spans="1:8" ht="32.25" customHeight="1" x14ac:dyDescent="0.25">
      <c r="A14" s="284"/>
      <c r="B14" s="287" t="s">
        <v>535</v>
      </c>
      <c r="C14" s="285" t="s">
        <v>510</v>
      </c>
      <c r="D14" s="325"/>
      <c r="E14" s="287" t="s">
        <v>123</v>
      </c>
      <c r="F14" s="324"/>
      <c r="G14" s="289"/>
      <c r="H14" s="72"/>
    </row>
    <row r="15" spans="1:8" ht="35.25" customHeight="1" x14ac:dyDescent="0.25">
      <c r="A15" s="284"/>
      <c r="B15" s="287" t="s">
        <v>536</v>
      </c>
      <c r="C15" s="285" t="s">
        <v>508</v>
      </c>
      <c r="D15" s="325"/>
      <c r="E15" s="287" t="s">
        <v>123</v>
      </c>
      <c r="F15" s="324"/>
      <c r="G15" s="289"/>
      <c r="H15" s="72"/>
    </row>
    <row r="16" spans="1:8" ht="27.6" customHeight="1" x14ac:dyDescent="0.25">
      <c r="A16" s="67" t="s">
        <v>171</v>
      </c>
      <c r="B16" s="323" t="s">
        <v>125</v>
      </c>
      <c r="C16" s="323"/>
      <c r="D16" s="323"/>
      <c r="E16" s="323"/>
      <c r="F16" s="323"/>
      <c r="G16" s="323"/>
    </row>
    <row r="17" spans="1:14" x14ac:dyDescent="0.25">
      <c r="A17" s="67" t="s">
        <v>387</v>
      </c>
      <c r="B17" s="290" t="s">
        <v>126</v>
      </c>
      <c r="C17" s="291"/>
      <c r="D17" s="291"/>
      <c r="E17" s="291"/>
      <c r="F17" s="286"/>
      <c r="G17" s="289"/>
    </row>
    <row r="18" spans="1:14" x14ac:dyDescent="0.25">
      <c r="A18" s="67" t="s">
        <v>388</v>
      </c>
      <c r="B18" s="290" t="s">
        <v>127</v>
      </c>
      <c r="C18" s="291"/>
      <c r="D18" s="291"/>
      <c r="E18" s="291"/>
      <c r="F18" s="286"/>
      <c r="G18" s="289"/>
    </row>
    <row r="19" spans="1:14" ht="60" x14ac:dyDescent="0.25">
      <c r="A19" s="67" t="s">
        <v>389</v>
      </c>
      <c r="B19" s="290" t="s">
        <v>69</v>
      </c>
      <c r="C19" s="315" t="s">
        <v>950</v>
      </c>
      <c r="D19" s="315" t="s">
        <v>950</v>
      </c>
      <c r="E19" s="290" t="s">
        <v>122</v>
      </c>
      <c r="F19" s="286"/>
      <c r="G19" s="289"/>
      <c r="H19" s="125"/>
    </row>
    <row r="20" spans="1:14" ht="90" x14ac:dyDescent="0.25">
      <c r="A20" s="292" t="s">
        <v>390</v>
      </c>
      <c r="B20" s="293"/>
      <c r="C20" s="294" t="s">
        <v>601</v>
      </c>
      <c r="D20" s="295" t="s">
        <v>602</v>
      </c>
      <c r="E20" s="296" t="s">
        <v>123</v>
      </c>
      <c r="F20" s="286"/>
      <c r="G20" s="289"/>
      <c r="H20" s="329"/>
      <c r="I20" s="330"/>
      <c r="J20" s="330"/>
      <c r="K20" s="330"/>
      <c r="L20" s="330"/>
      <c r="M20" s="330"/>
      <c r="N20" s="330"/>
    </row>
    <row r="21" spans="1:14" x14ac:dyDescent="0.25">
      <c r="A21" s="67"/>
      <c r="B21" s="326" t="s">
        <v>495</v>
      </c>
      <c r="C21" s="327"/>
      <c r="D21" s="327"/>
      <c r="E21" s="327"/>
      <c r="F21" s="328"/>
      <c r="G21" s="326" t="s">
        <v>919</v>
      </c>
      <c r="H21" s="328"/>
    </row>
    <row r="22" spans="1:14" x14ac:dyDescent="0.25">
      <c r="A22" s="67"/>
      <c r="B22" s="297"/>
      <c r="C22" s="333" t="s">
        <v>500</v>
      </c>
      <c r="D22" s="334"/>
      <c r="E22" s="335"/>
      <c r="F22" s="286"/>
      <c r="G22" s="331"/>
      <c r="H22" s="332"/>
    </row>
    <row r="23" spans="1:14" x14ac:dyDescent="0.25">
      <c r="A23" s="67"/>
      <c r="B23" s="297"/>
      <c r="C23" s="333" t="s">
        <v>501</v>
      </c>
      <c r="D23" s="334"/>
      <c r="E23" s="335"/>
      <c r="F23" s="286"/>
      <c r="G23" s="331"/>
      <c r="H23" s="332"/>
    </row>
    <row r="24" spans="1:14" ht="29.25" customHeight="1" x14ac:dyDescent="0.25">
      <c r="A24" s="2"/>
      <c r="B24" s="291" t="s">
        <v>497</v>
      </c>
      <c r="C24" s="319" t="s">
        <v>496</v>
      </c>
      <c r="D24" s="320"/>
      <c r="E24" s="321"/>
      <c r="F24" s="286"/>
      <c r="G24" s="317"/>
      <c r="H24" s="318"/>
    </row>
    <row r="25" spans="1:14" ht="29.25" customHeight="1" x14ac:dyDescent="0.25">
      <c r="A25" s="2"/>
      <c r="B25" s="291" t="s">
        <v>498</v>
      </c>
      <c r="C25" s="319" t="s">
        <v>499</v>
      </c>
      <c r="D25" s="320"/>
      <c r="E25" s="321"/>
      <c r="F25" s="286"/>
      <c r="G25" s="317"/>
      <c r="H25" s="318"/>
    </row>
  </sheetData>
  <sheetProtection formatRows="0"/>
  <dataConsolidate/>
  <mergeCells count="16">
    <mergeCell ref="G25:H25"/>
    <mergeCell ref="C25:E25"/>
    <mergeCell ref="B5:G5"/>
    <mergeCell ref="B16:G16"/>
    <mergeCell ref="F8:F15"/>
    <mergeCell ref="D8:D11"/>
    <mergeCell ref="D12:D15"/>
    <mergeCell ref="B21:F21"/>
    <mergeCell ref="G21:H21"/>
    <mergeCell ref="H20:N20"/>
    <mergeCell ref="C24:E24"/>
    <mergeCell ref="G22:H22"/>
    <mergeCell ref="G23:H23"/>
    <mergeCell ref="G24:H24"/>
    <mergeCell ref="C22:E22"/>
    <mergeCell ref="C23:E23"/>
  </mergeCells>
  <phoneticPr fontId="20" type="noConversion"/>
  <dataValidations count="2">
    <dataValidation allowBlank="1" showInputMessage="1" showErrorMessage="1" prompt="Laukas nepildomas, suvesta formulė" sqref="G7:G8 G12" xr:uid="{BDEA60FA-0F86-4D0C-B4E9-155867CBDDEE}"/>
    <dataValidation type="decimal" allowBlank="1" showInputMessage="1" showErrorMessage="1" sqref="G6 G9:G11 G13:G15 G17:G20 G22:G25"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F17:F20 F6:F8 F22:F25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625" defaultRowHeight="15.75" x14ac:dyDescent="0.25"/>
  <cols>
    <col min="1" max="1" width="4.75" style="180"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7" t="s">
        <v>283</v>
      </c>
      <c r="B2" s="3" t="s">
        <v>169</v>
      </c>
    </row>
    <row r="3" spans="1:10" ht="31.5" x14ac:dyDescent="0.25">
      <c r="A3" s="178" t="s">
        <v>74</v>
      </c>
      <c r="B3" s="98" t="s">
        <v>140</v>
      </c>
      <c r="C3" s="98" t="s">
        <v>191</v>
      </c>
      <c r="D3" s="98" t="s">
        <v>141</v>
      </c>
      <c r="E3" s="125"/>
    </row>
    <row r="4" spans="1:10" ht="78.75" x14ac:dyDescent="0.25">
      <c r="A4" s="179" t="s">
        <v>817</v>
      </c>
      <c r="B4" s="231" t="s">
        <v>197</v>
      </c>
      <c r="C4" s="193"/>
      <c r="D4" s="219"/>
    </row>
    <row r="5" spans="1:10" ht="104.25" customHeight="1" x14ac:dyDescent="0.25">
      <c r="A5" s="179" t="s">
        <v>818</v>
      </c>
      <c r="B5" s="231" t="s">
        <v>167</v>
      </c>
      <c r="C5" s="193"/>
      <c r="D5" s="219"/>
    </row>
    <row r="6" spans="1:10" ht="39.75" customHeight="1" x14ac:dyDescent="0.25">
      <c r="A6" s="179" t="s">
        <v>284</v>
      </c>
      <c r="B6" s="231" t="s">
        <v>149</v>
      </c>
      <c r="C6" s="193"/>
      <c r="D6" s="219"/>
    </row>
    <row r="7" spans="1:10" ht="38.25" customHeight="1" x14ac:dyDescent="0.25">
      <c r="A7" s="179" t="s">
        <v>819</v>
      </c>
      <c r="B7" s="231" t="s">
        <v>158</v>
      </c>
      <c r="C7" s="193"/>
      <c r="D7" s="219"/>
    </row>
    <row r="8" spans="1:10" ht="132.75" customHeight="1" x14ac:dyDescent="0.25">
      <c r="A8" s="179" t="s">
        <v>285</v>
      </c>
      <c r="B8" s="232" t="s">
        <v>824</v>
      </c>
      <c r="C8" s="193"/>
      <c r="D8" s="219"/>
      <c r="E8" s="513"/>
      <c r="F8" s="514"/>
      <c r="G8" s="514"/>
      <c r="H8" s="514"/>
      <c r="I8" s="514"/>
      <c r="J8" s="514"/>
    </row>
    <row r="9" spans="1:10" ht="111" customHeight="1" x14ac:dyDescent="0.25">
      <c r="A9" s="179" t="s">
        <v>820</v>
      </c>
      <c r="B9" s="231" t="s">
        <v>520</v>
      </c>
      <c r="C9" s="193"/>
      <c r="D9" s="219"/>
    </row>
    <row r="10" spans="1:10" ht="30.75" customHeight="1" x14ac:dyDescent="0.25">
      <c r="A10" s="179" t="s">
        <v>286</v>
      </c>
      <c r="B10" s="231" t="s">
        <v>151</v>
      </c>
      <c r="C10" s="193"/>
      <c r="D10" s="219"/>
    </row>
    <row r="11" spans="1:10" ht="30.75" customHeight="1" x14ac:dyDescent="0.25">
      <c r="A11" s="179" t="s">
        <v>287</v>
      </c>
      <c r="B11" s="231" t="s">
        <v>152</v>
      </c>
      <c r="C11" s="193"/>
      <c r="D11" s="219"/>
    </row>
    <row r="12" spans="1:10" ht="65.25" customHeight="1" x14ac:dyDescent="0.25">
      <c r="A12" s="179" t="s">
        <v>288</v>
      </c>
      <c r="B12" s="231" t="s">
        <v>168</v>
      </c>
      <c r="C12" s="193"/>
      <c r="D12" s="219"/>
    </row>
    <row r="13" spans="1:10" ht="48" customHeight="1" x14ac:dyDescent="0.25">
      <c r="A13" s="179" t="s">
        <v>821</v>
      </c>
      <c r="B13" s="231" t="s">
        <v>150</v>
      </c>
      <c r="C13" s="193"/>
      <c r="D13" s="219"/>
    </row>
    <row r="14" spans="1:10" ht="31.5" x14ac:dyDescent="0.25">
      <c r="A14" s="179" t="s">
        <v>289</v>
      </c>
      <c r="B14" s="231" t="s">
        <v>161</v>
      </c>
      <c r="C14" s="193"/>
      <c r="D14" s="219"/>
    </row>
    <row r="15" spans="1:10" ht="39" customHeight="1" x14ac:dyDescent="0.25">
      <c r="A15" s="179" t="s">
        <v>290</v>
      </c>
      <c r="B15" s="231" t="s">
        <v>163</v>
      </c>
      <c r="C15" s="193"/>
      <c r="D15" s="219"/>
    </row>
    <row r="16" spans="1:10" ht="51.75" customHeight="1" x14ac:dyDescent="0.25">
      <c r="A16" s="179" t="s">
        <v>291</v>
      </c>
      <c r="B16" s="231" t="s">
        <v>198</v>
      </c>
      <c r="C16" s="193"/>
      <c r="D16" s="219"/>
    </row>
    <row r="17" spans="1:4" ht="71.25" customHeight="1" x14ac:dyDescent="0.25">
      <c r="A17" s="179" t="s">
        <v>292</v>
      </c>
      <c r="B17" s="231" t="s">
        <v>153</v>
      </c>
      <c r="C17" s="193"/>
      <c r="D17" s="219"/>
    </row>
    <row r="18" spans="1:4" ht="165.75" customHeight="1" x14ac:dyDescent="0.25">
      <c r="A18" s="179" t="s">
        <v>293</v>
      </c>
      <c r="B18" s="231" t="s">
        <v>154</v>
      </c>
      <c r="C18" s="193"/>
      <c r="D18" s="219"/>
    </row>
    <row r="19" spans="1:4" ht="66.75" customHeight="1" x14ac:dyDescent="0.25">
      <c r="A19" s="179" t="s">
        <v>294</v>
      </c>
      <c r="B19" s="231" t="s">
        <v>155</v>
      </c>
      <c r="C19" s="193"/>
      <c r="D19" s="219"/>
    </row>
    <row r="20" spans="1:4" ht="173.25" customHeight="1" x14ac:dyDescent="0.25">
      <c r="A20" s="179" t="s">
        <v>822</v>
      </c>
      <c r="B20" s="231" t="s">
        <v>156</v>
      </c>
      <c r="C20" s="193"/>
      <c r="D20" s="219"/>
    </row>
    <row r="21" spans="1:4" ht="54.75" customHeight="1" x14ac:dyDescent="0.25">
      <c r="A21" s="179" t="s">
        <v>295</v>
      </c>
      <c r="B21" s="231" t="s">
        <v>157</v>
      </c>
      <c r="C21" s="193"/>
      <c r="D21" s="219"/>
    </row>
    <row r="22" spans="1:4" ht="87.75" customHeight="1" x14ac:dyDescent="0.25">
      <c r="A22" s="179" t="s">
        <v>296</v>
      </c>
      <c r="B22" s="231" t="s">
        <v>162</v>
      </c>
      <c r="C22" s="193"/>
      <c r="D22" s="219"/>
    </row>
    <row r="23" spans="1:4" ht="39.75" customHeight="1" x14ac:dyDescent="0.25">
      <c r="A23" s="179" t="s">
        <v>297</v>
      </c>
      <c r="B23" s="231" t="s">
        <v>199</v>
      </c>
      <c r="C23" s="193"/>
      <c r="D23" s="219"/>
    </row>
    <row r="24" spans="1:4" ht="59.25" customHeight="1" x14ac:dyDescent="0.25">
      <c r="A24" s="179" t="s">
        <v>298</v>
      </c>
      <c r="B24" s="231" t="s">
        <v>164</v>
      </c>
      <c r="C24" s="193"/>
      <c r="D24" s="219"/>
    </row>
    <row r="25" spans="1:4" ht="76.5" customHeight="1" x14ac:dyDescent="0.25">
      <c r="A25" s="179" t="s">
        <v>299</v>
      </c>
      <c r="B25" s="231" t="s">
        <v>165</v>
      </c>
      <c r="C25" s="193"/>
      <c r="D25" s="219"/>
    </row>
    <row r="26" spans="1:4" ht="72" customHeight="1" x14ac:dyDescent="0.25">
      <c r="A26" s="179" t="s">
        <v>300</v>
      </c>
      <c r="B26" s="231" t="s">
        <v>203</v>
      </c>
      <c r="C26" s="193"/>
      <c r="D26" s="219"/>
    </row>
    <row r="27" spans="1:4" ht="42" customHeight="1" x14ac:dyDescent="0.25">
      <c r="A27" s="179" t="s">
        <v>301</v>
      </c>
      <c r="B27" s="231" t="s">
        <v>166</v>
      </c>
      <c r="C27" s="193"/>
      <c r="D27" s="219"/>
    </row>
    <row r="28" spans="1:4" ht="38.25" customHeight="1" x14ac:dyDescent="0.25">
      <c r="A28" s="179" t="s">
        <v>302</v>
      </c>
      <c r="B28" s="231" t="s">
        <v>200</v>
      </c>
      <c r="C28" s="193"/>
      <c r="D28" s="219"/>
    </row>
    <row r="29" spans="1:4" ht="36" customHeight="1" x14ac:dyDescent="0.25">
      <c r="A29" s="179" t="s">
        <v>303</v>
      </c>
      <c r="B29" s="231" t="s">
        <v>201</v>
      </c>
      <c r="C29" s="193"/>
      <c r="D29" s="219"/>
    </row>
    <row r="30" spans="1:4" ht="70.5" customHeight="1" x14ac:dyDescent="0.25">
      <c r="A30" s="179" t="s">
        <v>391</v>
      </c>
      <c r="B30" s="231" t="s">
        <v>202</v>
      </c>
      <c r="C30" s="193"/>
      <c r="D30" s="219"/>
    </row>
    <row r="31" spans="1:4" ht="66.75" customHeight="1" x14ac:dyDescent="0.25">
      <c r="A31" s="179" t="s">
        <v>392</v>
      </c>
      <c r="B31" s="231" t="s">
        <v>206</v>
      </c>
      <c r="C31" s="193"/>
      <c r="D31" s="219"/>
    </row>
    <row r="32" spans="1:4" ht="76.5" customHeight="1" x14ac:dyDescent="0.25">
      <c r="A32" s="179" t="s">
        <v>393</v>
      </c>
      <c r="B32" s="231" t="s">
        <v>207</v>
      </c>
      <c r="C32" s="193"/>
      <c r="D32" s="219"/>
    </row>
    <row r="33" spans="1:4" ht="63" customHeight="1" x14ac:dyDescent="0.25">
      <c r="A33" s="179" t="s">
        <v>394</v>
      </c>
      <c r="B33" s="231" t="s">
        <v>205</v>
      </c>
      <c r="C33" s="193"/>
      <c r="D33" s="219"/>
    </row>
    <row r="34" spans="1:4" ht="93.75" customHeight="1" x14ac:dyDescent="0.25">
      <c r="A34" s="179" t="s">
        <v>395</v>
      </c>
      <c r="B34" s="231" t="s">
        <v>204</v>
      </c>
      <c r="C34" s="193"/>
      <c r="D34" s="219"/>
    </row>
    <row r="35" spans="1:4" ht="66" customHeight="1" x14ac:dyDescent="0.25">
      <c r="A35" s="179" t="s">
        <v>396</v>
      </c>
      <c r="B35" s="231" t="s">
        <v>159</v>
      </c>
      <c r="C35" s="193"/>
      <c r="D35" s="219"/>
    </row>
    <row r="36" spans="1:4" ht="66" customHeight="1" x14ac:dyDescent="0.25">
      <c r="A36" s="179" t="s">
        <v>397</v>
      </c>
      <c r="B36" s="231" t="s">
        <v>208</v>
      </c>
      <c r="C36" s="193"/>
      <c r="D36" s="219"/>
    </row>
    <row r="37" spans="1:4" ht="63.75" customHeight="1" x14ac:dyDescent="0.25">
      <c r="A37" s="179" t="s">
        <v>398</v>
      </c>
      <c r="B37" s="231" t="s">
        <v>160</v>
      </c>
      <c r="C37" s="193"/>
      <c r="D37" s="219"/>
    </row>
    <row r="38" spans="1:4" ht="60.75" customHeight="1" x14ac:dyDescent="0.25">
      <c r="A38" s="179" t="s">
        <v>858</v>
      </c>
      <c r="B38" s="231" t="s">
        <v>869</v>
      </c>
      <c r="C38" s="193"/>
      <c r="D38" s="219"/>
    </row>
    <row r="39" spans="1:4" ht="20.25" customHeight="1" x14ac:dyDescent="0.25">
      <c r="A39" s="179" t="s">
        <v>859</v>
      </c>
      <c r="B39" s="231" t="s">
        <v>860</v>
      </c>
      <c r="C39" s="193"/>
      <c r="D39" s="219"/>
    </row>
    <row r="40" spans="1:4" ht="33.75" customHeight="1" x14ac:dyDescent="0.25">
      <c r="A40" s="179" t="s">
        <v>861</v>
      </c>
      <c r="B40" s="231" t="s">
        <v>862</v>
      </c>
      <c r="C40" s="193"/>
      <c r="D40" s="219"/>
    </row>
    <row r="41" spans="1:4" ht="24.75" customHeight="1" x14ac:dyDescent="0.25">
      <c r="A41" s="179" t="s">
        <v>863</v>
      </c>
      <c r="B41" s="231" t="s">
        <v>864</v>
      </c>
      <c r="C41" s="193"/>
      <c r="D41" s="219"/>
    </row>
    <row r="42" spans="1:4" ht="27.75" customHeight="1" x14ac:dyDescent="0.25">
      <c r="A42" s="179" t="s">
        <v>865</v>
      </c>
      <c r="B42" s="231" t="s">
        <v>866</v>
      </c>
      <c r="C42" s="193"/>
      <c r="D42" s="219"/>
    </row>
    <row r="43" spans="1:4" ht="28.15" customHeight="1" x14ac:dyDescent="0.25">
      <c r="A43" s="179" t="s">
        <v>867</v>
      </c>
      <c r="B43" s="231" t="s">
        <v>868</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2"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Ginta Balsienė</cp:lastModifiedBy>
  <cp:lastPrinted>2025-09-22T06:52:36Z</cp:lastPrinted>
  <dcterms:created xsi:type="dcterms:W3CDTF">2021-06-29T12:02:57Z</dcterms:created>
  <dcterms:modified xsi:type="dcterms:W3CDTF">2026-05-25T06:21:57Z</dcterms:modified>
</cp:coreProperties>
</file>